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3A7A55E0-AEB1-47B6-B497-0AC92C862369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PGA SELECTIONS" sheetId="2" r:id="rId1"/>
    <sheet name="TOTALS" sheetId="1" r:id="rId2"/>
  </sheets>
  <definedNames>
    <definedName name="_xlnm._FilterDatabase" localSheetId="0" hidden="1">'PGA SELECTIONS'!$A$1:$AI$42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G20" i="2"/>
  <c r="G30" i="2"/>
  <c r="G31" i="2"/>
  <c r="G42" i="2"/>
  <c r="G24" i="2"/>
  <c r="G9" i="2"/>
  <c r="G40" i="2"/>
  <c r="G33" i="2"/>
  <c r="G29" i="2"/>
  <c r="G17" i="2"/>
  <c r="G10" i="2"/>
  <c r="G35" i="2"/>
  <c r="G28" i="2"/>
  <c r="G4" i="2"/>
  <c r="G16" i="2"/>
  <c r="G13" i="2"/>
  <c r="G25" i="2"/>
  <c r="G2" i="2"/>
  <c r="G41" i="2"/>
  <c r="G23" i="2"/>
  <c r="G19" i="2"/>
  <c r="G6" i="2"/>
  <c r="G3" i="2"/>
  <c r="G37" i="2"/>
  <c r="G26" i="2"/>
  <c r="G18" i="2"/>
  <c r="G8" i="2"/>
  <c r="G14" i="2"/>
  <c r="N24" i="1" l="1"/>
  <c r="N23" i="1"/>
  <c r="N22" i="1"/>
  <c r="N21" i="1"/>
  <c r="N20" i="1"/>
  <c r="N19" i="1"/>
  <c r="N18" i="1"/>
  <c r="I28" i="1"/>
  <c r="I27" i="1"/>
  <c r="I26" i="1"/>
  <c r="X30" i="1" l="1"/>
  <c r="X34" i="1"/>
  <c r="X22" i="1"/>
  <c r="X10" i="1"/>
  <c r="X33" i="1"/>
  <c r="X38" i="1"/>
  <c r="X27" i="1"/>
  <c r="X26" i="1"/>
  <c r="X3" i="1"/>
  <c r="X37" i="1"/>
  <c r="X9" i="1"/>
  <c r="X17" i="1"/>
  <c r="X16" i="1"/>
  <c r="X11" i="1"/>
  <c r="X12" i="1"/>
  <c r="X29" i="1"/>
  <c r="X28" i="1"/>
  <c r="X18" i="1"/>
  <c r="X25" i="1"/>
  <c r="X13" i="1"/>
  <c r="X21" i="1"/>
  <c r="X36" i="1"/>
  <c r="X15" i="1"/>
  <c r="X20" i="1"/>
  <c r="X6" i="1"/>
  <c r="X32" i="1"/>
  <c r="X24" i="1"/>
  <c r="X8" i="1"/>
  <c r="X23" i="1"/>
  <c r="X14" i="1"/>
  <c r="X19" i="1"/>
  <c r="X5" i="1"/>
  <c r="X31" i="1"/>
  <c r="X4" i="1"/>
  <c r="X35" i="1"/>
  <c r="X7" i="1"/>
  <c r="S16" i="1"/>
  <c r="S10" i="1"/>
  <c r="S37" i="1"/>
  <c r="S23" i="1"/>
  <c r="S28" i="1"/>
  <c r="S12" i="1"/>
  <c r="S6" i="1"/>
  <c r="S35" i="1"/>
  <c r="S33" i="1"/>
  <c r="S8" i="1"/>
  <c r="S5" i="1"/>
  <c r="S20" i="1"/>
  <c r="S36" i="1"/>
  <c r="S21" i="1"/>
  <c r="S15" i="1"/>
  <c r="S3" i="1"/>
  <c r="S31" i="1"/>
  <c r="S22" i="1"/>
  <c r="S7" i="1"/>
  <c r="S30" i="1"/>
  <c r="S19" i="1"/>
  <c r="S13" i="1"/>
  <c r="S29" i="1"/>
  <c r="S4" i="1"/>
  <c r="S26" i="1"/>
  <c r="S34" i="1"/>
  <c r="S17" i="1"/>
  <c r="S27" i="1"/>
  <c r="S11" i="1"/>
  <c r="S9" i="1"/>
  <c r="S14" i="1"/>
  <c r="S25" i="1"/>
  <c r="S24" i="1"/>
  <c r="S38" i="1"/>
  <c r="S32" i="1"/>
  <c r="S18" i="1"/>
  <c r="N9" i="1"/>
  <c r="N30" i="1"/>
  <c r="N26" i="1"/>
  <c r="N4" i="1"/>
  <c r="N14" i="1"/>
  <c r="N27" i="1"/>
  <c r="N6" i="1"/>
  <c r="N11" i="1"/>
  <c r="N38" i="1"/>
  <c r="N25" i="1"/>
  <c r="N12" i="1"/>
  <c r="N31" i="1"/>
  <c r="N10" i="1"/>
  <c r="N32" i="1"/>
  <c r="N36" i="1"/>
  <c r="N33" i="1"/>
  <c r="N28" i="1"/>
  <c r="N29" i="1"/>
  <c r="N8" i="1"/>
  <c r="N16" i="1"/>
  <c r="N3" i="1"/>
  <c r="N37" i="1"/>
  <c r="N7" i="1"/>
  <c r="N13" i="1"/>
  <c r="N15" i="1"/>
  <c r="N5" i="1"/>
  <c r="N34" i="1"/>
  <c r="N17" i="1"/>
  <c r="N35" i="1"/>
  <c r="I11" i="1"/>
  <c r="I7" i="1"/>
  <c r="I12" i="1"/>
  <c r="I31" i="1"/>
  <c r="I6" i="1"/>
  <c r="I14" i="1"/>
  <c r="I18" i="1"/>
  <c r="I30" i="1"/>
  <c r="I4" i="1"/>
  <c r="I20" i="1"/>
  <c r="I10" i="1"/>
  <c r="I8" i="1"/>
  <c r="I5" i="1"/>
  <c r="I22" i="1"/>
  <c r="I24" i="1"/>
  <c r="I32" i="1"/>
  <c r="I23" i="1"/>
  <c r="I16" i="1"/>
  <c r="I13" i="1"/>
  <c r="I21" i="1"/>
  <c r="I36" i="1"/>
  <c r="I9" i="1"/>
  <c r="I35" i="1"/>
  <c r="I3" i="1"/>
  <c r="I15" i="1"/>
  <c r="I34" i="1"/>
  <c r="I17" i="1"/>
  <c r="I37" i="1"/>
  <c r="I29" i="1"/>
  <c r="I38" i="1"/>
  <c r="I25" i="1"/>
  <c r="I33" i="1"/>
  <c r="I19" i="1"/>
  <c r="D3" i="1"/>
  <c r="D4" i="1"/>
  <c r="D9" i="1"/>
  <c r="D13" i="1"/>
  <c r="D12" i="1"/>
  <c r="D8" i="1"/>
  <c r="D7" i="1"/>
  <c r="D10" i="1"/>
  <c r="D5" i="1"/>
  <c r="D11" i="1"/>
  <c r="D6" i="1"/>
  <c r="G11" i="2"/>
  <c r="G21" i="2"/>
  <c r="G32" i="2"/>
  <c r="G15" i="2"/>
  <c r="G38" i="2"/>
  <c r="G12" i="2"/>
  <c r="G36" i="2"/>
  <c r="G22" i="2"/>
  <c r="G34" i="2"/>
  <c r="G7" i="2"/>
  <c r="G39" i="2"/>
  <c r="G5" i="2"/>
  <c r="A1" i="1" l="1"/>
  <c r="A2" i="1" s="1"/>
</calcChain>
</file>

<file path=xl/sharedStrings.xml><?xml version="1.0" encoding="utf-8"?>
<sst xmlns="http://schemas.openxmlformats.org/spreadsheetml/2006/main" count="1198" uniqueCount="338">
  <si>
    <t>Player</t>
  </si>
  <si>
    <t>Number selected</t>
  </si>
  <si>
    <t>Group</t>
  </si>
  <si>
    <t>Vegas odds to win</t>
  </si>
  <si>
    <t>Luke Donald</t>
  </si>
  <si>
    <t>A</t>
  </si>
  <si>
    <t>D</t>
  </si>
  <si>
    <t>Rickie Fowler</t>
  </si>
  <si>
    <t>Matt Kuchar</t>
  </si>
  <si>
    <t>Graeme McDowell</t>
  </si>
  <si>
    <t>Rory McIlroy</t>
  </si>
  <si>
    <t>Phil Mickelson</t>
  </si>
  <si>
    <t>Louis Oosthuizen</t>
  </si>
  <si>
    <t>Charl Schwartzel</t>
  </si>
  <si>
    <t>Adam Scott</t>
  </si>
  <si>
    <t>Bubba Watson</t>
  </si>
  <si>
    <t>Lee Westwood</t>
  </si>
  <si>
    <t>Tiger Woods</t>
  </si>
  <si>
    <t>Aaron Baddeley</t>
  </si>
  <si>
    <t>B</t>
  </si>
  <si>
    <t>Thomas Bjorn</t>
  </si>
  <si>
    <t>Angel Cabrera</t>
  </si>
  <si>
    <t>Paul Casey</t>
  </si>
  <si>
    <t>Stewart Cink</t>
  </si>
  <si>
    <t>Jason Day</t>
  </si>
  <si>
    <t>Simon Dyson</t>
  </si>
  <si>
    <t>Jim Furyk</t>
  </si>
  <si>
    <t>Lucas Glover</t>
  </si>
  <si>
    <t>Retief Goosen</t>
  </si>
  <si>
    <t>Peter Hanson</t>
  </si>
  <si>
    <t>Padraig Harrington</t>
  </si>
  <si>
    <t>Trevor Immelman</t>
  </si>
  <si>
    <t>Ryo Ishikawa</t>
  </si>
  <si>
    <t>Miguel Angel Jimenez</t>
  </si>
  <si>
    <t>Dustin Johnson</t>
  </si>
  <si>
    <t>Zach Johnson</t>
  </si>
  <si>
    <t>Martin Kaymer</t>
  </si>
  <si>
    <t>Martin Laird</t>
  </si>
  <si>
    <t>Hunter Mahan</t>
  </si>
  <si>
    <t>E</t>
  </si>
  <si>
    <t>Francesco Molinari</t>
  </si>
  <si>
    <t>Geoff Ogilvy</t>
  </si>
  <si>
    <t>Ian Poulter</t>
  </si>
  <si>
    <t>Justin Rose</t>
  </si>
  <si>
    <t>Brandt Snedeker</t>
  </si>
  <si>
    <t>Keegan Bradley</t>
  </si>
  <si>
    <t>Steve Stricker</t>
  </si>
  <si>
    <t>Nick Watney</t>
  </si>
  <si>
    <t>C</t>
  </si>
  <si>
    <t>Jonathan Byrd</t>
  </si>
  <si>
    <t>Tim Clark</t>
  </si>
  <si>
    <t>Ben Crane</t>
  </si>
  <si>
    <t>Ernie Els</t>
  </si>
  <si>
    <t>Sergio Garcia</t>
  </si>
  <si>
    <t>Robert Garrigus</t>
  </si>
  <si>
    <t>Bill Haas</t>
  </si>
  <si>
    <t>Anders Hansen</t>
  </si>
  <si>
    <t>Robert Karlsson</t>
  </si>
  <si>
    <t>Carl Pettersson</t>
  </si>
  <si>
    <t>Alvaro Quiros</t>
  </si>
  <si>
    <t>Chez Reavie</t>
  </si>
  <si>
    <t>John Senden</t>
  </si>
  <si>
    <t>Webb Simpson</t>
  </si>
  <si>
    <t>Vijay Singh</t>
  </si>
  <si>
    <t>David Toms</t>
  </si>
  <si>
    <t>Bo Van Pelt</t>
  </si>
  <si>
    <t>Mark Wilson</t>
  </si>
  <si>
    <t>Gary Woodland</t>
  </si>
  <si>
    <t>#</t>
  </si>
  <si>
    <t>Participant</t>
  </si>
  <si>
    <t>E-Mail</t>
  </si>
  <si>
    <t>Who collects?</t>
  </si>
  <si>
    <t>$</t>
  </si>
  <si>
    <t>Group A.1</t>
  </si>
  <si>
    <t>Group A.1 $</t>
  </si>
  <si>
    <t>Group A.2</t>
  </si>
  <si>
    <t>Group A.2 $</t>
  </si>
  <si>
    <t>Group B.1</t>
  </si>
  <si>
    <t>Group B.1 $</t>
  </si>
  <si>
    <t>Group B.2</t>
  </si>
  <si>
    <t>Group B.2 $</t>
  </si>
  <si>
    <t>Group B.3</t>
  </si>
  <si>
    <t>Group B.3 $</t>
  </si>
  <si>
    <t>Group C.1</t>
  </si>
  <si>
    <t>Group C.1 $</t>
  </si>
  <si>
    <t>Group C.2</t>
  </si>
  <si>
    <t>Group C.2 $</t>
  </si>
  <si>
    <t>Group C.3</t>
  </si>
  <si>
    <t>Group C.3 $</t>
  </si>
  <si>
    <t>Group D.1</t>
  </si>
  <si>
    <t>Group D.1 $</t>
  </si>
  <si>
    <t>Group D.2</t>
  </si>
  <si>
    <t>Group D.2 $</t>
  </si>
  <si>
    <t>Group D.3</t>
  </si>
  <si>
    <t>Group D.3 $</t>
  </si>
  <si>
    <t>Group E.1</t>
  </si>
  <si>
    <t>Group E.1 $</t>
  </si>
  <si>
    <t>Group E.2</t>
  </si>
  <si>
    <t>Group E.2 $</t>
  </si>
  <si>
    <t>Group E.3</t>
  </si>
  <si>
    <t>Group E.3 $</t>
  </si>
  <si>
    <t>Blake Adams</t>
  </si>
  <si>
    <t>Nicolas Colsaerts</t>
  </si>
  <si>
    <t>Gonzalo Fernandez-Castano</t>
  </si>
  <si>
    <t>Fredrik Jacobson</t>
  </si>
  <si>
    <t>Brendan Jones</t>
  </si>
  <si>
    <t>Matteo Manassero</t>
  </si>
  <si>
    <t>Kevin Na</t>
  </si>
  <si>
    <t>Robert Rock</t>
  </si>
  <si>
    <t>Kyle Stanley</t>
  </si>
  <si>
    <t>Toru Taniguchi</t>
  </si>
  <si>
    <t>Charlie Wi</t>
  </si>
  <si>
    <t>Rafael Cabrera-Bello</t>
  </si>
  <si>
    <t>George Coetzee</t>
  </si>
  <si>
    <t>Brian Gaffney</t>
  </si>
  <si>
    <t>Branden Grace</t>
  </si>
  <si>
    <t>Scott Piercy</t>
  </si>
  <si>
    <t>Michael Thompson</t>
  </si>
  <si>
    <t>How Paying?</t>
  </si>
  <si>
    <t>Jack Stassen</t>
  </si>
  <si>
    <t>Greg Wilson</t>
  </si>
  <si>
    <t>jgregwilson@msn.com</t>
  </si>
  <si>
    <t>Paid Jack Stassen</t>
  </si>
  <si>
    <t>CONFIRMED PAYMENT</t>
  </si>
  <si>
    <t>Jason Dufner</t>
  </si>
  <si>
    <t>K.J. Choi</t>
  </si>
  <si>
    <t>Sean O’Hair</t>
  </si>
  <si>
    <t>Y.E. Yang</t>
  </si>
  <si>
    <t>Sang Moon Bae</t>
  </si>
  <si>
    <t>Rich Beem</t>
  </si>
  <si>
    <t>Darren Clarke</t>
  </si>
  <si>
    <t>Ben Curtis</t>
  </si>
  <si>
    <t>Charles Howell</t>
  </si>
  <si>
    <t>Paul Lawrie</t>
  </si>
  <si>
    <t>Davis Love</t>
  </si>
  <si>
    <t>D.A. Points</t>
  </si>
  <si>
    <t>Rory Sabbatini</t>
  </si>
  <si>
    <t>Scott Verplank</t>
  </si>
  <si>
    <t>Thomas Aiken</t>
  </si>
  <si>
    <t>Robert Allenby</t>
  </si>
  <si>
    <t>Mark Brooks</t>
  </si>
  <si>
    <t>Greg Chalmers</t>
  </si>
  <si>
    <t>John Daly</t>
  </si>
  <si>
    <t>Brendon de Jonge</t>
  </si>
  <si>
    <t>Jamie Donaldson</t>
  </si>
  <si>
    <t>Ken Duke</t>
  </si>
  <si>
    <t>Marcus Fraser</t>
  </si>
  <si>
    <t>Hiroyuki Fujita</t>
  </si>
  <si>
    <t>Charley Hoffman</t>
  </si>
  <si>
    <t>Thongchai Jaidee</t>
  </si>
  <si>
    <t>Marc Leishman</t>
  </si>
  <si>
    <t>Spencer Levin</t>
  </si>
  <si>
    <t>Shaun Micheel</t>
  </si>
  <si>
    <t>Bryce Molder</t>
  </si>
  <si>
    <t>Ryan Moore</t>
  </si>
  <si>
    <t>Alex Noren</t>
  </si>
  <si>
    <t>Jose Maria Olazabal</t>
  </si>
  <si>
    <t>Thorbjorn Olesen</t>
  </si>
  <si>
    <t>Jeff Overton</t>
  </si>
  <si>
    <t>Ryan Palmer</t>
  </si>
  <si>
    <t>Pat Perez</t>
  </si>
  <si>
    <t>John Rollins</t>
  </si>
  <si>
    <t>Jeev Mikha Singh</t>
  </si>
  <si>
    <t>Scott Stallings</t>
  </si>
  <si>
    <t>Cameron Tringale</t>
  </si>
  <si>
    <t>Johnson Wagner</t>
  </si>
  <si>
    <t>Jimmy Walker</t>
  </si>
  <si>
    <t>Daniel Balin</t>
  </si>
  <si>
    <t>Frank Bensel</t>
  </si>
  <si>
    <t>Mark Brown</t>
  </si>
  <si>
    <t>Brian Cairns</t>
  </si>
  <si>
    <t>Bud Cauley</t>
  </si>
  <si>
    <t>Roger Chapman</t>
  </si>
  <si>
    <t>Jeff Coston</t>
  </si>
  <si>
    <t>Brian Davis</t>
  </si>
  <si>
    <t>Matt Dobyns</t>
  </si>
  <si>
    <t>Matt Every</t>
  </si>
  <si>
    <t>Michael Frye</t>
  </si>
  <si>
    <t>Tommy Gainey</t>
  </si>
  <si>
    <t>Michael Hoey</t>
  </si>
  <si>
    <t>John Huh</t>
  </si>
  <si>
    <t>Marty Jertson</t>
  </si>
  <si>
    <t>Darrell Kestner</t>
  </si>
  <si>
    <t>K.T. Kim</t>
  </si>
  <si>
    <t>Pablo Larrazabal</t>
  </si>
  <si>
    <t>Mitch Lowe</t>
  </si>
  <si>
    <t>Joost Luiten</t>
  </si>
  <si>
    <t>David Lynn</t>
  </si>
  <si>
    <t>George McNeill</t>
  </si>
  <si>
    <t>Kelly Mitchum</t>
  </si>
  <si>
    <t>Alan Morin</t>
  </si>
  <si>
    <t>Bill Murchison</t>
  </si>
  <si>
    <t>Seung-Yul Noh</t>
  </si>
  <si>
    <t>Rod Perry</t>
  </si>
  <si>
    <t>Ted Potter</t>
  </si>
  <si>
    <t>Corey Prugh</t>
  </si>
  <si>
    <t>Paul Scaletta</t>
  </si>
  <si>
    <t>Marcel Siem</t>
  </si>
  <si>
    <t>Mike Small</t>
  </si>
  <si>
    <t>Bob Sowards</t>
  </si>
  <si>
    <t>Doug Wade</t>
  </si>
  <si>
    <t>Bernd Wiesberger</t>
  </si>
  <si>
    <t>JWilly34@yahoo.com</t>
  </si>
  <si>
    <t>Check</t>
  </si>
  <si>
    <t>6-1</t>
  </si>
  <si>
    <t>10-1</t>
  </si>
  <si>
    <t>12-1</t>
  </si>
  <si>
    <t>20-1</t>
  </si>
  <si>
    <t>25-1</t>
  </si>
  <si>
    <t>30-1</t>
  </si>
  <si>
    <t>125-1</t>
  </si>
  <si>
    <t>250-1</t>
  </si>
  <si>
    <t>100-1</t>
  </si>
  <si>
    <t>150-1</t>
  </si>
  <si>
    <t>60-1</t>
  </si>
  <si>
    <t>50-1</t>
  </si>
  <si>
    <t>40-1</t>
  </si>
  <si>
    <t>80-1</t>
  </si>
  <si>
    <t>200-1</t>
  </si>
  <si>
    <t>35-1</t>
  </si>
  <si>
    <t>cindy.cole@alliancebanks.com</t>
  </si>
  <si>
    <t>Cindy Cole</t>
  </si>
  <si>
    <t>buckshawholdings@gmail.com</t>
  </si>
  <si>
    <t>Michael Marston</t>
  </si>
  <si>
    <t>CHECK - Marston</t>
  </si>
  <si>
    <t>CHECK - Cole</t>
  </si>
  <si>
    <t>CHECK - Stassen</t>
  </si>
  <si>
    <t>*See Jack Stassen*</t>
  </si>
  <si>
    <t>gstewartjr@stewartsforestproducts.com</t>
  </si>
  <si>
    <t>George Stewart</t>
  </si>
  <si>
    <t>CHECK - Stewart, G</t>
  </si>
  <si>
    <t>russ@2ndswing.com</t>
  </si>
  <si>
    <t>Russ Higgins</t>
  </si>
  <si>
    <t>CHECK - Higgins</t>
  </si>
  <si>
    <t>prathmanner@rubiconmortgagellc.com</t>
  </si>
  <si>
    <t>Pete Rathmanner</t>
  </si>
  <si>
    <t>CHECK - Rathmanner</t>
  </si>
  <si>
    <t>J. J. Henry</t>
  </si>
  <si>
    <t>Perpich.Bill@principal.com</t>
  </si>
  <si>
    <t>Bill Perpich</t>
  </si>
  <si>
    <t>Andrew Perpich</t>
  </si>
  <si>
    <t>Will Perpich</t>
  </si>
  <si>
    <t>CHECK - Perpich</t>
  </si>
  <si>
    <t>*See Bill Perpich*</t>
  </si>
  <si>
    <t>Paid Bill Perpich</t>
  </si>
  <si>
    <t>Randy Raynolds</t>
  </si>
  <si>
    <t>Donald Raynolds</t>
  </si>
  <si>
    <t>Thomas Masters</t>
  </si>
  <si>
    <t>fudwvu@yahoo.com</t>
  </si>
  <si>
    <t>CHECK - Raynolds, R</t>
  </si>
  <si>
    <t>Paid Randy Raynolds</t>
  </si>
  <si>
    <t>*See Randy Raynolds*</t>
  </si>
  <si>
    <t>donaldraynolds@yahoo.com</t>
  </si>
  <si>
    <t>Mastersq12@yahoo.com</t>
  </si>
  <si>
    <t>geneschlaefer@yahoo.com</t>
  </si>
  <si>
    <t>Gene Schlaefer</t>
  </si>
  <si>
    <t>CHECK - Schlaefer, G</t>
  </si>
  <si>
    <t>BDowney@gateway-banking.com</t>
  </si>
  <si>
    <t>Bruce Downey</t>
  </si>
  <si>
    <t>CHECK - Downey, B</t>
  </si>
  <si>
    <t>Eric Bigham</t>
  </si>
  <si>
    <t>CHECK - Bigham, E</t>
  </si>
  <si>
    <t>eric@thetitlegroupinc.com</t>
  </si>
  <si>
    <t>jfoley@marcommdept.com</t>
  </si>
  <si>
    <t>Joe Foley 1</t>
  </si>
  <si>
    <t>Joe Foley 2</t>
  </si>
  <si>
    <t>CHECK - Joe Foley</t>
  </si>
  <si>
    <t>*See Joe Foley*</t>
  </si>
  <si>
    <t>Paid Joe Foley</t>
  </si>
  <si>
    <t>ronaldkuhn44@gmail.com</t>
  </si>
  <si>
    <t>Ron Kuhn</t>
  </si>
  <si>
    <t>*See Mel Dario*</t>
  </si>
  <si>
    <t>Paid Mel Dario</t>
  </si>
  <si>
    <t>Gramw7@aol.com</t>
  </si>
  <si>
    <t xml:space="preserve">Dick Lindholm </t>
  </si>
  <si>
    <t>jason@damiddaugh.com</t>
  </si>
  <si>
    <t>Jason Middaugh</t>
  </si>
  <si>
    <t>CHECK - Middaugh, J</t>
  </si>
  <si>
    <t>Steve Dahl</t>
  </si>
  <si>
    <t>stevedahl@kathfuel.com</t>
  </si>
  <si>
    <t>CHECK - Dahl, S</t>
  </si>
  <si>
    <t>Jeff Larson</t>
  </si>
  <si>
    <t>jefflarson@kathfuel.com</t>
  </si>
  <si>
    <t>CHECK - Larson, J</t>
  </si>
  <si>
    <t>jasond@traditionllc.com</t>
  </si>
  <si>
    <t>Nick Dario</t>
  </si>
  <si>
    <t>DARIO</t>
  </si>
  <si>
    <t>mniemeyer@rpmgllc.com</t>
  </si>
  <si>
    <t>Matt Niemeyer</t>
  </si>
  <si>
    <t>CHECK - Niemeyer, M</t>
  </si>
  <si>
    <t>tomb@traditionllc.com</t>
  </si>
  <si>
    <t>Thomas Buslee</t>
  </si>
  <si>
    <t>CHECK - Buslee, T</t>
  </si>
  <si>
    <t>jeffrey.rothmund@thomsonreuters.com</t>
  </si>
  <si>
    <t>Jeff Rothmund</t>
  </si>
  <si>
    <t>**See Brad Adams**</t>
  </si>
  <si>
    <t>Paid Brad Adams</t>
  </si>
  <si>
    <t>jmontbriand@rpmgllc.com</t>
  </si>
  <si>
    <t>Jim Montbriand</t>
  </si>
  <si>
    <t>CHECK - Montbriand, J</t>
  </si>
  <si>
    <t>forrestlehman@yahoo.com</t>
  </si>
  <si>
    <t>Forest Lehman 1</t>
  </si>
  <si>
    <t>Forest Lehman 2</t>
  </si>
  <si>
    <t>CHECK - Lehman, F</t>
  </si>
  <si>
    <t>**See Forest Lehman**</t>
  </si>
  <si>
    <t>Paid Forest Lehman</t>
  </si>
  <si>
    <t>davep@marketplacehome.com</t>
  </si>
  <si>
    <t>Dave Petroske</t>
  </si>
  <si>
    <t>CHECK - Petroske, D</t>
  </si>
  <si>
    <t>esvobodny@metlife.com</t>
  </si>
  <si>
    <t>Eric Svobodny</t>
  </si>
  <si>
    <t>CHECK - Svobodny, E</t>
  </si>
  <si>
    <t>Jay Sjovall</t>
  </si>
  <si>
    <t>jay@2ndswing.com</t>
  </si>
  <si>
    <t>CHECK - Sjovall, J</t>
  </si>
  <si>
    <t>Kevin Erdall 1</t>
  </si>
  <si>
    <t>Kevin Erdall 2</t>
  </si>
  <si>
    <t>Erdallkw@yahoo.com</t>
  </si>
  <si>
    <t>Paid Kevin Erdall</t>
  </si>
  <si>
    <t>"Paying someone to pay J"</t>
  </si>
  <si>
    <t>***See Kevin Erdall***</t>
  </si>
  <si>
    <t>Unknown who is he paying</t>
  </si>
  <si>
    <t>MelDario1@yahoo.com</t>
  </si>
  <si>
    <t>Mel Dario</t>
  </si>
  <si>
    <t>CHECK - Dario, M</t>
  </si>
  <si>
    <t>Mike Kraemer</t>
  </si>
  <si>
    <t>CHECK - Kraemer, M</t>
  </si>
  <si>
    <t>bradadams15@gmail.com</t>
  </si>
  <si>
    <t>Brad Adams</t>
  </si>
  <si>
    <t>CHECK - Adams, B</t>
  </si>
  <si>
    <t>Dave Valento 1</t>
  </si>
  <si>
    <t>Dave Valento 2</t>
  </si>
  <si>
    <t>Mira Young</t>
  </si>
  <si>
    <t>Mike.kraemer@mgkcompanies.com</t>
  </si>
  <si>
    <t>thephantom@trackphantom.com</t>
  </si>
  <si>
    <t>CHECK - Valento, D</t>
  </si>
  <si>
    <t>***See Dave Valento***</t>
  </si>
  <si>
    <t>Paid Dave Valento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</si>
</sst>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0" tint="-0.14999847407452621"/>
      <name val="Arial"/>
      <family val="2"/>
    </font>
    <font>
      <strike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4" fontId="4" fillId="7" borderId="2" xfId="1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4" fillId="8" borderId="2" xfId="0" applyFont="1" applyFill="1" applyBorder="1" applyAlignment="1">
      <alignment horizontal="center" vertical="top"/>
    </xf>
    <xf numFmtId="44" fontId="4" fillId="8" borderId="2" xfId="1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top"/>
    </xf>
    <xf numFmtId="44" fontId="4" fillId="9" borderId="2" xfId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44" fontId="4" fillId="4" borderId="2" xfId="1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44" fontId="4" fillId="5" borderId="2" xfId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44" fontId="2" fillId="10" borderId="14" xfId="0" applyNumberFormat="1" applyFont="1" applyFill="1" applyBorder="1" applyAlignment="1">
      <alignment horizontal="left"/>
    </xf>
    <xf numFmtId="44" fontId="2" fillId="7" borderId="6" xfId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44" fontId="2" fillId="8" borderId="6" xfId="1" applyFont="1" applyFill="1" applyBorder="1" applyAlignment="1">
      <alignment horizontal="left"/>
    </xf>
    <xf numFmtId="44" fontId="2" fillId="8" borderId="17" xfId="1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44" fontId="2" fillId="9" borderId="6" xfId="1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44" fontId="2" fillId="4" borderId="6" xfId="1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44" fontId="2" fillId="5" borderId="6" xfId="1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44" fontId="2" fillId="10" borderId="19" xfId="0" applyNumberFormat="1" applyFont="1" applyFill="1" applyBorder="1" applyAlignment="1">
      <alignment horizontal="left"/>
    </xf>
    <xf numFmtId="44" fontId="2" fillId="7" borderId="9" xfId="1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44" fontId="2" fillId="8" borderId="9" xfId="1" applyFont="1" applyFill="1" applyBorder="1" applyAlignment="1">
      <alignment horizontal="left"/>
    </xf>
    <xf numFmtId="44" fontId="2" fillId="8" borderId="21" xfId="1" applyFont="1" applyFill="1" applyBorder="1" applyAlignment="1">
      <alignment horizontal="left"/>
    </xf>
    <xf numFmtId="44" fontId="2" fillId="9" borderId="9" xfId="1" applyFont="1" applyFill="1" applyBorder="1" applyAlignment="1">
      <alignment horizontal="left"/>
    </xf>
    <xf numFmtId="44" fontId="2" fillId="4" borderId="9" xfId="1" applyFont="1" applyFill="1" applyBorder="1" applyAlignment="1">
      <alignment horizontal="left"/>
    </xf>
    <xf numFmtId="44" fontId="2" fillId="5" borderId="9" xfId="1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44" fontId="2" fillId="11" borderId="0" xfId="0" applyNumberFormat="1" applyFont="1" applyFill="1" applyBorder="1" applyAlignment="1">
      <alignment horizontal="left"/>
    </xf>
    <xf numFmtId="44" fontId="2" fillId="11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4" fontId="2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top"/>
    </xf>
    <xf numFmtId="44" fontId="4" fillId="7" borderId="13" xfId="1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left"/>
    </xf>
    <xf numFmtId="0" fontId="2" fillId="7" borderId="2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left"/>
    </xf>
    <xf numFmtId="0" fontId="2" fillId="7" borderId="30" xfId="0" applyFont="1" applyFill="1" applyBorder="1" applyAlignment="1">
      <alignment horizontal="left"/>
    </xf>
    <xf numFmtId="0" fontId="2" fillId="7" borderId="31" xfId="0" applyFont="1" applyFill="1" applyBorder="1" applyAlignment="1">
      <alignment horizontal="center"/>
    </xf>
    <xf numFmtId="0" fontId="2" fillId="8" borderId="25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49" fontId="2" fillId="8" borderId="35" xfId="0" applyNumberFormat="1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vertical="center" wrapText="1"/>
    </xf>
    <xf numFmtId="49" fontId="2" fillId="8" borderId="36" xfId="0" applyNumberFormat="1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/>
    </xf>
    <xf numFmtId="49" fontId="2" fillId="8" borderId="38" xfId="0" applyNumberFormat="1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left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left"/>
    </xf>
    <xf numFmtId="0" fontId="2" fillId="9" borderId="36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left"/>
    </xf>
    <xf numFmtId="0" fontId="2" fillId="9" borderId="37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4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/>
    </xf>
    <xf numFmtId="49" fontId="2" fillId="4" borderId="35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49" fontId="2" fillId="4" borderId="36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49" fontId="2" fillId="4" borderId="38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vertical="center" wrapText="1"/>
    </xf>
    <xf numFmtId="49" fontId="2" fillId="5" borderId="36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49" fontId="2" fillId="5" borderId="38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/>
    </xf>
    <xf numFmtId="44" fontId="2" fillId="4" borderId="17" xfId="1" applyFont="1" applyFill="1" applyBorder="1" applyAlignment="1">
      <alignment horizontal="left"/>
    </xf>
    <xf numFmtId="0" fontId="2" fillId="4" borderId="6" xfId="0" applyFont="1" applyFill="1" applyBorder="1" applyAlignment="1">
      <alignment vertical="center" wrapText="1"/>
    </xf>
    <xf numFmtId="44" fontId="2" fillId="9" borderId="17" xfId="1" applyFont="1" applyFill="1" applyBorder="1" applyAlignment="1">
      <alignment horizontal="left"/>
    </xf>
    <xf numFmtId="49" fontId="2" fillId="7" borderId="27" xfId="0" applyNumberFormat="1" applyFont="1" applyFill="1" applyBorder="1" applyAlignment="1">
      <alignment horizontal="center"/>
    </xf>
    <xf numFmtId="49" fontId="2" fillId="7" borderId="29" xfId="0" applyNumberFormat="1" applyFont="1" applyFill="1" applyBorder="1" applyAlignment="1">
      <alignment horizontal="center"/>
    </xf>
    <xf numFmtId="49" fontId="2" fillId="7" borderId="3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vertical="center"/>
    </xf>
    <xf numFmtId="0" fontId="5" fillId="11" borderId="10" xfId="0" applyFont="1" applyFill="1" applyBorder="1" applyAlignment="1">
      <alignment horizontal="left"/>
    </xf>
    <xf numFmtId="0" fontId="7" fillId="9" borderId="6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9" borderId="9" xfId="0" applyFont="1" applyFill="1" applyBorder="1" applyAlignment="1">
      <alignment horizontal="left"/>
    </xf>
    <xf numFmtId="0" fontId="7" fillId="4" borderId="6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left"/>
    </xf>
    <xf numFmtId="44" fontId="7" fillId="8" borderId="17" xfId="1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/>
    </xf>
    <xf numFmtId="0" fontId="5" fillId="11" borderId="17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5" fillId="11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2" borderId="4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4" fontId="2" fillId="10" borderId="46" xfId="0" applyNumberFormat="1" applyFont="1" applyFill="1" applyBorder="1" applyAlignment="1">
      <alignment horizontal="left"/>
    </xf>
    <xf numFmtId="0" fontId="2" fillId="7" borderId="47" xfId="0" applyFont="1" applyFill="1" applyBorder="1" applyAlignment="1">
      <alignment horizontal="left"/>
    </xf>
    <xf numFmtId="44" fontId="2" fillId="7" borderId="5" xfId="1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44" fontId="2" fillId="8" borderId="5" xfId="1" applyFont="1" applyFill="1" applyBorder="1" applyAlignment="1">
      <alignment horizontal="left"/>
    </xf>
    <xf numFmtId="44" fontId="2" fillId="8" borderId="43" xfId="1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44" fontId="2" fillId="9" borderId="5" xfId="1" applyFont="1" applyFill="1" applyBorder="1" applyAlignment="1">
      <alignment horizontal="left"/>
    </xf>
    <xf numFmtId="0" fontId="7" fillId="9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44" fontId="2" fillId="4" borderId="5" xfId="1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4" fontId="2" fillId="5" borderId="5" xfId="1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top"/>
    </xf>
    <xf numFmtId="0" fontId="7" fillId="5" borderId="43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44" fontId="2" fillId="5" borderId="48" xfId="1" applyFont="1" applyFill="1" applyBorder="1" applyAlignment="1">
      <alignment horizontal="left"/>
    </xf>
    <xf numFmtId="44" fontId="2" fillId="5" borderId="7" xfId="1" applyFont="1" applyFill="1" applyBorder="1" applyAlignment="1">
      <alignment horizontal="left"/>
    </xf>
    <xf numFmtId="44" fontId="2" fillId="5" borderId="10" xfId="1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7" fillId="8" borderId="9" xfId="0" applyFont="1" applyFill="1" applyBorder="1" applyAlignment="1">
      <alignment horizontal="left"/>
    </xf>
    <xf numFmtId="0" fontId="4" fillId="6" borderId="49" xfId="0" applyFont="1" applyFill="1" applyBorder="1" applyAlignment="1">
      <alignment horizontal="center" vertical="top" wrapText="1"/>
    </xf>
    <xf numFmtId="0" fontId="4" fillId="6" borderId="41" xfId="0" applyFont="1" applyFill="1" applyBorder="1" applyAlignment="1">
      <alignment horizontal="center" vertical="top"/>
    </xf>
    <xf numFmtId="0" fontId="5" fillId="2" borderId="43" xfId="0" applyFont="1" applyFill="1" applyBorder="1" applyAlignment="1">
      <alignment horizontal="left"/>
    </xf>
    <xf numFmtId="44" fontId="2" fillId="8" borderId="17" xfId="1" quotePrefix="1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3" sqref="G23"/>
    </sheetView>
  </sheetViews>
  <sheetFormatPr defaultColWidth="9.125" defaultRowHeight="10.9" x14ac:dyDescent="0.2"/>
  <cols>
    <col min="1" max="1" width="6" style="22" bestFit="1" customWidth="1"/>
    <col min="2" max="2" width="12.875" style="51" bestFit="1" customWidth="1"/>
    <col min="3" max="3" width="26.625" style="54" hidden="1" customWidth="1"/>
    <col min="4" max="4" width="18.5" style="54" hidden="1" customWidth="1"/>
    <col min="5" max="5" width="18.125" style="54" hidden="1" customWidth="1"/>
    <col min="6" max="6" width="13.75" style="54" hidden="1" customWidth="1"/>
    <col min="7" max="7" width="14.875" style="22" customWidth="1"/>
    <col min="8" max="8" width="12.5" style="22" bestFit="1" customWidth="1"/>
    <col min="9" max="9" width="14.375" style="53" bestFit="1" customWidth="1"/>
    <col min="10" max="10" width="12.5" style="22" bestFit="1" customWidth="1"/>
    <col min="11" max="11" width="14.375" style="53" bestFit="1" customWidth="1"/>
    <col min="12" max="12" width="12.25" style="22" bestFit="1" customWidth="1"/>
    <col min="13" max="13" width="14.375" style="53" bestFit="1" customWidth="1"/>
    <col min="14" max="14" width="13.625" style="22" bestFit="1" customWidth="1"/>
    <col min="15" max="15" width="14.375" style="53" bestFit="1" customWidth="1"/>
    <col min="16" max="16" width="13" style="53" bestFit="1" customWidth="1"/>
    <col min="17" max="17" width="14.375" style="53" bestFit="1" customWidth="1"/>
    <col min="18" max="18" width="12.875" style="22" bestFit="1" customWidth="1"/>
    <col min="19" max="19" width="14.375" style="53" bestFit="1" customWidth="1"/>
    <col min="20" max="20" width="12.25" style="22" bestFit="1" customWidth="1"/>
    <col min="21" max="21" width="14.375" style="53" bestFit="1" customWidth="1"/>
    <col min="22" max="22" width="12.875" style="22" bestFit="1" customWidth="1"/>
    <col min="23" max="23" width="14.375" style="53" bestFit="1" customWidth="1"/>
    <col min="24" max="24" width="13" style="22" bestFit="1" customWidth="1"/>
    <col min="25" max="25" width="14.375" style="53" bestFit="1" customWidth="1"/>
    <col min="26" max="26" width="12.25" style="22" bestFit="1" customWidth="1"/>
    <col min="27" max="27" width="14.375" style="53" bestFit="1" customWidth="1"/>
    <col min="28" max="28" width="13" style="22" bestFit="1" customWidth="1"/>
    <col min="29" max="29" width="14.375" style="53" bestFit="1" customWidth="1"/>
    <col min="30" max="30" width="12.125" style="22" bestFit="1" customWidth="1"/>
    <col min="31" max="31" width="14.25" style="53" bestFit="1" customWidth="1"/>
    <col min="32" max="32" width="12.125" style="22" bestFit="1" customWidth="1"/>
    <col min="33" max="33" width="14.25" style="53" bestFit="1" customWidth="1"/>
    <col min="34" max="34" width="12.375" style="22" bestFit="1" customWidth="1"/>
    <col min="35" max="35" width="13.375" style="53" bestFit="1" customWidth="1"/>
    <col min="36" max="16384" width="9.125" style="22"/>
  </cols>
  <sheetData>
    <row r="1" spans="1:35" s="21" customFormat="1" ht="22.45" thickBot="1" x14ac:dyDescent="0.3">
      <c r="A1" s="64" t="s">
        <v>68</v>
      </c>
      <c r="B1" s="70" t="s">
        <v>69</v>
      </c>
      <c r="C1" s="70" t="s">
        <v>70</v>
      </c>
      <c r="D1" s="72" t="s">
        <v>71</v>
      </c>
      <c r="E1" s="72" t="s">
        <v>118</v>
      </c>
      <c r="F1" s="173" t="s">
        <v>123</v>
      </c>
      <c r="G1" s="174" t="s">
        <v>72</v>
      </c>
      <c r="H1" s="118" t="s">
        <v>73</v>
      </c>
      <c r="I1" s="71" t="s">
        <v>74</v>
      </c>
      <c r="J1" s="11" t="s">
        <v>75</v>
      </c>
      <c r="K1" s="10" t="s">
        <v>76</v>
      </c>
      <c r="L1" s="12" t="s">
        <v>77</v>
      </c>
      <c r="M1" s="13" t="s">
        <v>78</v>
      </c>
      <c r="N1" s="12" t="s">
        <v>79</v>
      </c>
      <c r="O1" s="13" t="s">
        <v>80</v>
      </c>
      <c r="P1" s="12" t="s">
        <v>81</v>
      </c>
      <c r="Q1" s="13" t="s">
        <v>82</v>
      </c>
      <c r="R1" s="14" t="s">
        <v>83</v>
      </c>
      <c r="S1" s="15" t="s">
        <v>84</v>
      </c>
      <c r="T1" s="14" t="s">
        <v>85</v>
      </c>
      <c r="U1" s="15" t="s">
        <v>86</v>
      </c>
      <c r="V1" s="14" t="s">
        <v>87</v>
      </c>
      <c r="W1" s="15" t="s">
        <v>88</v>
      </c>
      <c r="X1" s="16" t="s">
        <v>89</v>
      </c>
      <c r="Y1" s="17" t="s">
        <v>90</v>
      </c>
      <c r="Z1" s="16" t="s">
        <v>91</v>
      </c>
      <c r="AA1" s="17" t="s">
        <v>92</v>
      </c>
      <c r="AB1" s="16" t="s">
        <v>93</v>
      </c>
      <c r="AC1" s="17" t="s">
        <v>94</v>
      </c>
      <c r="AD1" s="18" t="s">
        <v>95</v>
      </c>
      <c r="AE1" s="19" t="s">
        <v>96</v>
      </c>
      <c r="AF1" s="18" t="s">
        <v>97</v>
      </c>
      <c r="AG1" s="19" t="s">
        <v>98</v>
      </c>
      <c r="AH1" s="161" t="s">
        <v>99</v>
      </c>
      <c r="AI1" s="20" t="s">
        <v>100</v>
      </c>
    </row>
    <row r="2" spans="1:35" x14ac:dyDescent="0.2">
      <c r="A2" s="143">
        <v>1</v>
      </c>
      <c r="B2" s="175" t="s">
        <v>264</v>
      </c>
      <c r="C2" s="144" t="s">
        <v>263</v>
      </c>
      <c r="D2" s="145" t="s">
        <v>266</v>
      </c>
      <c r="E2" s="146" t="s">
        <v>203</v>
      </c>
      <c r="F2" s="146"/>
      <c r="G2" s="147">
        <f t="shared" ref="G2:G42" si="0">I2+K2+M2+O2+Q2+S2+U2+W2+Y2+AA2+AC2+AE2+AG2+AI2</f>
        <v>2674675</v>
      </c>
      <c r="H2" s="148" t="s">
        <v>124</v>
      </c>
      <c r="I2" s="149">
        <v>51900</v>
      </c>
      <c r="J2" s="150" t="s">
        <v>10</v>
      </c>
      <c r="K2" s="149">
        <v>1445000</v>
      </c>
      <c r="L2" s="151" t="s">
        <v>52</v>
      </c>
      <c r="M2" s="152">
        <v>18625</v>
      </c>
      <c r="N2" s="151" t="s">
        <v>46</v>
      </c>
      <c r="O2" s="153">
        <v>226000</v>
      </c>
      <c r="P2" s="153" t="s">
        <v>35</v>
      </c>
      <c r="Q2" s="152">
        <v>15000</v>
      </c>
      <c r="R2" s="154" t="s">
        <v>20</v>
      </c>
      <c r="S2" s="155">
        <v>18625</v>
      </c>
      <c r="T2" s="154" t="s">
        <v>133</v>
      </c>
      <c r="U2" s="155">
        <v>18625</v>
      </c>
      <c r="V2" s="156" t="s">
        <v>25</v>
      </c>
      <c r="W2" s="155"/>
      <c r="X2" s="157" t="s">
        <v>115</v>
      </c>
      <c r="Y2" s="158"/>
      <c r="Z2" s="157" t="s">
        <v>159</v>
      </c>
      <c r="AA2" s="158"/>
      <c r="AB2" s="157" t="s">
        <v>117</v>
      </c>
      <c r="AC2" s="33"/>
      <c r="AD2" s="34" t="s">
        <v>187</v>
      </c>
      <c r="AE2" s="160">
        <v>865000</v>
      </c>
      <c r="AF2" s="159" t="s">
        <v>183</v>
      </c>
      <c r="AG2" s="160">
        <v>15900</v>
      </c>
      <c r="AH2" s="162" t="s">
        <v>171</v>
      </c>
      <c r="AI2" s="166"/>
    </row>
    <row r="3" spans="1:35" x14ac:dyDescent="0.2">
      <c r="A3" s="65">
        <v>2</v>
      </c>
      <c r="B3" s="137" t="s">
        <v>229</v>
      </c>
      <c r="C3" s="140" t="s">
        <v>228</v>
      </c>
      <c r="D3" s="139" t="s">
        <v>230</v>
      </c>
      <c r="E3" s="55" t="s">
        <v>203</v>
      </c>
      <c r="F3" s="55"/>
      <c r="G3" s="24">
        <f t="shared" si="0"/>
        <v>2268542</v>
      </c>
      <c r="H3" s="56" t="s">
        <v>124</v>
      </c>
      <c r="I3" s="25">
        <v>51900</v>
      </c>
      <c r="J3" s="26" t="s">
        <v>10</v>
      </c>
      <c r="K3" s="25">
        <v>1445000</v>
      </c>
      <c r="L3" s="27" t="s">
        <v>45</v>
      </c>
      <c r="M3" s="28">
        <v>384500</v>
      </c>
      <c r="N3" s="27" t="s">
        <v>46</v>
      </c>
      <c r="O3" s="29">
        <v>226000</v>
      </c>
      <c r="P3" s="29" t="s">
        <v>12</v>
      </c>
      <c r="Q3" s="29">
        <v>72667</v>
      </c>
      <c r="R3" s="127" t="s">
        <v>102</v>
      </c>
      <c r="S3" s="31"/>
      <c r="T3" s="127" t="s">
        <v>109</v>
      </c>
      <c r="U3" s="121"/>
      <c r="V3" s="30" t="s">
        <v>61</v>
      </c>
      <c r="W3" s="121">
        <v>42625</v>
      </c>
      <c r="X3" s="129" t="s">
        <v>163</v>
      </c>
      <c r="Y3" s="119"/>
      <c r="Z3" s="32" t="s">
        <v>164</v>
      </c>
      <c r="AA3" s="119">
        <v>14800</v>
      </c>
      <c r="AB3" s="129" t="s">
        <v>158</v>
      </c>
      <c r="AC3" s="33"/>
      <c r="AD3" s="34" t="s">
        <v>180</v>
      </c>
      <c r="AE3" s="35">
        <v>15150</v>
      </c>
      <c r="AF3" s="34" t="s">
        <v>183</v>
      </c>
      <c r="AG3" s="35">
        <v>15900</v>
      </c>
      <c r="AH3" s="164" t="s">
        <v>171</v>
      </c>
      <c r="AI3" s="167"/>
    </row>
    <row r="4" spans="1:35" x14ac:dyDescent="0.2">
      <c r="A4" s="65">
        <v>3</v>
      </c>
      <c r="B4" s="137" t="s">
        <v>241</v>
      </c>
      <c r="C4" s="142" t="s">
        <v>238</v>
      </c>
      <c r="D4" s="139" t="s">
        <v>243</v>
      </c>
      <c r="E4" s="55" t="s">
        <v>244</v>
      </c>
      <c r="F4" s="55"/>
      <c r="G4" s="24">
        <f t="shared" si="0"/>
        <v>2157702</v>
      </c>
      <c r="H4" s="56" t="s">
        <v>124</v>
      </c>
      <c r="I4" s="25">
        <v>51900</v>
      </c>
      <c r="J4" s="26" t="s">
        <v>10</v>
      </c>
      <c r="K4" s="25">
        <v>1445000</v>
      </c>
      <c r="L4" s="27" t="s">
        <v>43</v>
      </c>
      <c r="M4" s="28">
        <v>384500</v>
      </c>
      <c r="N4" s="27" t="s">
        <v>65</v>
      </c>
      <c r="O4" s="29">
        <v>99667</v>
      </c>
      <c r="P4" s="133" t="s">
        <v>44</v>
      </c>
      <c r="Q4" s="29"/>
      <c r="R4" s="30" t="s">
        <v>104</v>
      </c>
      <c r="S4" s="31">
        <v>34750</v>
      </c>
      <c r="T4" s="30" t="s">
        <v>131</v>
      </c>
      <c r="U4" s="31"/>
      <c r="V4" s="30" t="s">
        <v>61</v>
      </c>
      <c r="W4" s="31">
        <v>42625</v>
      </c>
      <c r="X4" s="32" t="s">
        <v>143</v>
      </c>
      <c r="Y4" s="33">
        <v>16810</v>
      </c>
      <c r="Z4" s="32" t="s">
        <v>157</v>
      </c>
      <c r="AA4" s="33">
        <v>51900</v>
      </c>
      <c r="AB4" s="129" t="s">
        <v>162</v>
      </c>
      <c r="AC4" s="33"/>
      <c r="AD4" s="128" t="s">
        <v>178</v>
      </c>
      <c r="AE4" s="35"/>
      <c r="AF4" s="34" t="s">
        <v>176</v>
      </c>
      <c r="AG4" s="35">
        <v>14900</v>
      </c>
      <c r="AH4" s="163" t="s">
        <v>188</v>
      </c>
      <c r="AI4" s="167">
        <v>15650</v>
      </c>
    </row>
    <row r="5" spans="1:35" x14ac:dyDescent="0.2">
      <c r="A5" s="65">
        <v>4</v>
      </c>
      <c r="B5" s="137" t="s">
        <v>120</v>
      </c>
      <c r="C5" s="141" t="s">
        <v>121</v>
      </c>
      <c r="D5" s="139" t="s">
        <v>227</v>
      </c>
      <c r="E5" s="55" t="s">
        <v>122</v>
      </c>
      <c r="F5" s="55"/>
      <c r="G5" s="24">
        <f t="shared" si="0"/>
        <v>2134295</v>
      </c>
      <c r="H5" s="56" t="s">
        <v>9</v>
      </c>
      <c r="I5" s="25">
        <v>143286</v>
      </c>
      <c r="J5" s="26" t="s">
        <v>10</v>
      </c>
      <c r="K5" s="25">
        <v>1445000</v>
      </c>
      <c r="L5" s="27" t="s">
        <v>34</v>
      </c>
      <c r="M5" s="28">
        <v>18625</v>
      </c>
      <c r="N5" s="27" t="s">
        <v>65</v>
      </c>
      <c r="O5" s="29">
        <v>99667</v>
      </c>
      <c r="P5" s="29" t="s">
        <v>46</v>
      </c>
      <c r="Q5" s="29">
        <v>226000</v>
      </c>
      <c r="R5" s="30" t="s">
        <v>116</v>
      </c>
      <c r="S5" s="31">
        <v>18625</v>
      </c>
      <c r="T5" s="127" t="s">
        <v>59</v>
      </c>
      <c r="U5" s="31"/>
      <c r="V5" s="30" t="s">
        <v>54</v>
      </c>
      <c r="W5" s="31">
        <v>72667</v>
      </c>
      <c r="X5" s="131" t="s">
        <v>151</v>
      </c>
      <c r="Y5" s="33"/>
      <c r="Z5" s="120" t="s">
        <v>141</v>
      </c>
      <c r="AA5" s="33">
        <v>42625</v>
      </c>
      <c r="AB5" s="120" t="s">
        <v>150</v>
      </c>
      <c r="AC5" s="33">
        <v>51900</v>
      </c>
      <c r="AD5" s="128" t="s">
        <v>174</v>
      </c>
      <c r="AE5" s="35"/>
      <c r="AF5" s="128" t="s">
        <v>194</v>
      </c>
      <c r="AG5" s="35"/>
      <c r="AH5" s="163" t="s">
        <v>183</v>
      </c>
      <c r="AI5" s="167">
        <v>15900</v>
      </c>
    </row>
    <row r="6" spans="1:35" x14ac:dyDescent="0.2">
      <c r="A6" s="65">
        <v>5</v>
      </c>
      <c r="B6" s="137" t="s">
        <v>119</v>
      </c>
      <c r="C6" s="140" t="s">
        <v>202</v>
      </c>
      <c r="D6" s="139" t="s">
        <v>226</v>
      </c>
      <c r="E6" s="55" t="s">
        <v>203</v>
      </c>
      <c r="F6" s="55"/>
      <c r="G6" s="24">
        <f t="shared" si="0"/>
        <v>2114967</v>
      </c>
      <c r="H6" s="56" t="s">
        <v>124</v>
      </c>
      <c r="I6" s="25">
        <v>51900</v>
      </c>
      <c r="J6" s="26" t="s">
        <v>10</v>
      </c>
      <c r="K6" s="25">
        <v>1445000</v>
      </c>
      <c r="L6" s="27" t="s">
        <v>55</v>
      </c>
      <c r="M6" s="28">
        <v>42625</v>
      </c>
      <c r="N6" s="27" t="s">
        <v>64</v>
      </c>
      <c r="O6" s="29">
        <v>25750</v>
      </c>
      <c r="P6" s="29" t="s">
        <v>43</v>
      </c>
      <c r="Q6" s="28">
        <v>384500</v>
      </c>
      <c r="R6" s="30" t="s">
        <v>104</v>
      </c>
      <c r="S6" s="31">
        <v>34750</v>
      </c>
      <c r="T6" s="127" t="s">
        <v>51</v>
      </c>
      <c r="U6" s="31"/>
      <c r="V6" s="30" t="s">
        <v>61</v>
      </c>
      <c r="W6" s="31">
        <v>42625</v>
      </c>
      <c r="X6" s="129" t="s">
        <v>163</v>
      </c>
      <c r="Y6" s="33"/>
      <c r="Z6" s="129" t="s">
        <v>153</v>
      </c>
      <c r="AA6" s="33"/>
      <c r="AB6" s="129" t="s">
        <v>161</v>
      </c>
      <c r="AC6" s="33"/>
      <c r="AD6" s="34" t="s">
        <v>180</v>
      </c>
      <c r="AE6" s="35">
        <v>15150</v>
      </c>
      <c r="AF6" s="34" t="s">
        <v>192</v>
      </c>
      <c r="AG6" s="35">
        <v>72667</v>
      </c>
      <c r="AH6" s="164" t="s">
        <v>171</v>
      </c>
      <c r="AI6" s="167"/>
    </row>
    <row r="7" spans="1:35" x14ac:dyDescent="0.2">
      <c r="A7" s="65">
        <v>6</v>
      </c>
      <c r="B7" s="137" t="s">
        <v>270</v>
      </c>
      <c r="C7" s="142" t="s">
        <v>269</v>
      </c>
      <c r="D7" s="139" t="s">
        <v>271</v>
      </c>
      <c r="E7" s="55" t="s">
        <v>272</v>
      </c>
      <c r="F7" s="55"/>
      <c r="G7" s="24">
        <f t="shared" si="0"/>
        <v>1884471</v>
      </c>
      <c r="H7" s="56" t="s">
        <v>9</v>
      </c>
      <c r="I7" s="25">
        <v>143286</v>
      </c>
      <c r="J7" s="26" t="s">
        <v>10</v>
      </c>
      <c r="K7" s="25">
        <v>1445000</v>
      </c>
      <c r="L7" s="27" t="s">
        <v>52</v>
      </c>
      <c r="M7" s="28">
        <v>18625</v>
      </c>
      <c r="N7" s="27" t="s">
        <v>46</v>
      </c>
      <c r="O7" s="29">
        <v>226000</v>
      </c>
      <c r="P7" s="133" t="s">
        <v>44</v>
      </c>
      <c r="Q7" s="28"/>
      <c r="R7" s="30" t="s">
        <v>104</v>
      </c>
      <c r="S7" s="31">
        <v>34750</v>
      </c>
      <c r="T7" s="127" t="s">
        <v>137</v>
      </c>
      <c r="U7" s="31"/>
      <c r="V7" s="127" t="s">
        <v>134</v>
      </c>
      <c r="W7" s="31"/>
      <c r="X7" s="32" t="s">
        <v>143</v>
      </c>
      <c r="Y7" s="33">
        <v>16810</v>
      </c>
      <c r="Z7" s="129" t="s">
        <v>154</v>
      </c>
      <c r="AA7" s="33"/>
      <c r="AB7" s="129" t="s">
        <v>159</v>
      </c>
      <c r="AC7" s="33"/>
      <c r="AD7" s="128" t="s">
        <v>174</v>
      </c>
      <c r="AE7" s="35"/>
      <c r="AF7" s="128" t="s">
        <v>199</v>
      </c>
      <c r="AG7" s="35"/>
      <c r="AH7" s="164" t="s">
        <v>193</v>
      </c>
      <c r="AI7" s="167"/>
    </row>
    <row r="8" spans="1:35" x14ac:dyDescent="0.2">
      <c r="A8" s="65">
        <v>7</v>
      </c>
      <c r="B8" s="137" t="s">
        <v>258</v>
      </c>
      <c r="C8" s="142" t="s">
        <v>257</v>
      </c>
      <c r="D8" s="139" t="s">
        <v>259</v>
      </c>
      <c r="E8" s="55" t="s">
        <v>203</v>
      </c>
      <c r="F8" s="55"/>
      <c r="G8" s="24">
        <f t="shared" si="0"/>
        <v>1870627</v>
      </c>
      <c r="H8" s="56" t="s">
        <v>124</v>
      </c>
      <c r="I8" s="25">
        <v>51900</v>
      </c>
      <c r="J8" s="26" t="s">
        <v>10</v>
      </c>
      <c r="K8" s="25">
        <v>1445000</v>
      </c>
      <c r="L8" s="27" t="s">
        <v>46</v>
      </c>
      <c r="M8" s="28">
        <v>226000</v>
      </c>
      <c r="N8" s="134" t="s">
        <v>7</v>
      </c>
      <c r="O8" s="29"/>
      <c r="P8" s="29" t="s">
        <v>34</v>
      </c>
      <c r="Q8" s="28">
        <v>16100</v>
      </c>
      <c r="R8" s="127" t="s">
        <v>109</v>
      </c>
      <c r="S8" s="31"/>
      <c r="T8" s="30" t="s">
        <v>128</v>
      </c>
      <c r="U8" s="31">
        <v>16810</v>
      </c>
      <c r="V8" s="127" t="s">
        <v>107</v>
      </c>
      <c r="W8" s="31"/>
      <c r="X8" s="32" t="s">
        <v>142</v>
      </c>
      <c r="Y8" s="33">
        <v>99667</v>
      </c>
      <c r="Z8" s="129" t="s">
        <v>151</v>
      </c>
      <c r="AA8" s="33"/>
      <c r="AB8" s="129" t="s">
        <v>148</v>
      </c>
      <c r="AC8" s="33"/>
      <c r="AD8" s="34" t="s">
        <v>180</v>
      </c>
      <c r="AE8" s="35">
        <v>15150</v>
      </c>
      <c r="AF8" s="128" t="s">
        <v>194</v>
      </c>
      <c r="AG8" s="35"/>
      <c r="AH8" s="164" t="s">
        <v>173</v>
      </c>
      <c r="AI8" s="167"/>
    </row>
    <row r="9" spans="1:35" x14ac:dyDescent="0.2">
      <c r="A9" s="65">
        <v>8</v>
      </c>
      <c r="B9" s="138" t="s">
        <v>325</v>
      </c>
      <c r="C9" s="140" t="s">
        <v>333</v>
      </c>
      <c r="D9" s="139" t="s">
        <v>326</v>
      </c>
      <c r="E9" s="55" t="s">
        <v>203</v>
      </c>
      <c r="F9" s="55"/>
      <c r="G9" s="24">
        <f t="shared" si="0"/>
        <v>1605580</v>
      </c>
      <c r="H9" s="135" t="s">
        <v>16</v>
      </c>
      <c r="I9" s="25"/>
      <c r="J9" s="26" t="s">
        <v>17</v>
      </c>
      <c r="K9" s="25">
        <v>143286</v>
      </c>
      <c r="L9" s="27" t="s">
        <v>45</v>
      </c>
      <c r="M9" s="28">
        <v>384500</v>
      </c>
      <c r="N9" s="134" t="s">
        <v>44</v>
      </c>
      <c r="O9" s="28"/>
      <c r="P9" s="29" t="s">
        <v>12</v>
      </c>
      <c r="Q9" s="28">
        <v>72667</v>
      </c>
      <c r="R9" s="127" t="s">
        <v>111</v>
      </c>
      <c r="S9" s="31"/>
      <c r="T9" s="30" t="s">
        <v>63</v>
      </c>
      <c r="U9" s="31">
        <v>34750</v>
      </c>
      <c r="V9" s="127" t="s">
        <v>51</v>
      </c>
      <c r="W9" s="31"/>
      <c r="X9" s="32" t="s">
        <v>143</v>
      </c>
      <c r="Y9" s="33">
        <v>16810</v>
      </c>
      <c r="Z9" s="129" t="s">
        <v>162</v>
      </c>
      <c r="AA9" s="33"/>
      <c r="AB9" s="129" t="s">
        <v>159</v>
      </c>
      <c r="AC9" s="33"/>
      <c r="AD9" s="34" t="s">
        <v>187</v>
      </c>
      <c r="AE9" s="35">
        <v>865000</v>
      </c>
      <c r="AF9" s="34" t="s">
        <v>192</v>
      </c>
      <c r="AG9" s="35">
        <v>72667</v>
      </c>
      <c r="AH9" s="163" t="s">
        <v>183</v>
      </c>
      <c r="AI9" s="167">
        <v>15900</v>
      </c>
    </row>
    <row r="10" spans="1:35" x14ac:dyDescent="0.2">
      <c r="A10" s="65">
        <v>9</v>
      </c>
      <c r="B10" s="138" t="s">
        <v>265</v>
      </c>
      <c r="C10" s="140" t="s">
        <v>263</v>
      </c>
      <c r="D10" s="139" t="s">
        <v>267</v>
      </c>
      <c r="E10" s="55" t="s">
        <v>268</v>
      </c>
      <c r="F10" s="55"/>
      <c r="G10" s="24">
        <f t="shared" si="0"/>
        <v>1512836</v>
      </c>
      <c r="H10" s="56" t="s">
        <v>124</v>
      </c>
      <c r="I10" s="25">
        <v>51900</v>
      </c>
      <c r="J10" s="26" t="s">
        <v>17</v>
      </c>
      <c r="K10" s="25">
        <v>143286</v>
      </c>
      <c r="L10" s="27" t="s">
        <v>45</v>
      </c>
      <c r="M10" s="28">
        <v>384500</v>
      </c>
      <c r="N10" s="134" t="s">
        <v>7</v>
      </c>
      <c r="O10" s="28"/>
      <c r="P10" s="29" t="s">
        <v>35</v>
      </c>
      <c r="Q10" s="28">
        <v>15000</v>
      </c>
      <c r="R10" s="30" t="s">
        <v>20</v>
      </c>
      <c r="S10" s="31">
        <v>18625</v>
      </c>
      <c r="T10" s="30" t="s">
        <v>133</v>
      </c>
      <c r="U10" s="31">
        <v>18625</v>
      </c>
      <c r="V10" s="127" t="s">
        <v>25</v>
      </c>
      <c r="W10" s="31"/>
      <c r="X10" s="129" t="s">
        <v>115</v>
      </c>
      <c r="Y10" s="33"/>
      <c r="Z10" s="129" t="s">
        <v>159</v>
      </c>
      <c r="AA10" s="33"/>
      <c r="AB10" s="129" t="s">
        <v>117</v>
      </c>
      <c r="AC10" s="33"/>
      <c r="AD10" s="34" t="s">
        <v>187</v>
      </c>
      <c r="AE10" s="35">
        <v>865000</v>
      </c>
      <c r="AF10" s="34" t="s">
        <v>183</v>
      </c>
      <c r="AG10" s="35">
        <v>15900</v>
      </c>
      <c r="AH10" s="164" t="s">
        <v>171</v>
      </c>
      <c r="AI10" s="167"/>
    </row>
    <row r="11" spans="1:35" x14ac:dyDescent="0.2">
      <c r="A11" s="65">
        <v>10</v>
      </c>
      <c r="B11" s="138" t="s">
        <v>323</v>
      </c>
      <c r="C11" s="142" t="s">
        <v>322</v>
      </c>
      <c r="D11" s="139" t="s">
        <v>324</v>
      </c>
      <c r="E11" s="55" t="s">
        <v>203</v>
      </c>
      <c r="F11" s="55"/>
      <c r="G11" s="24">
        <f t="shared" si="0"/>
        <v>1160614</v>
      </c>
      <c r="H11" s="56" t="s">
        <v>15</v>
      </c>
      <c r="I11" s="25">
        <v>143286</v>
      </c>
      <c r="J11" s="26" t="s">
        <v>17</v>
      </c>
      <c r="K11" s="25">
        <v>143286</v>
      </c>
      <c r="L11" s="27" t="s">
        <v>46</v>
      </c>
      <c r="M11" s="28">
        <v>226000</v>
      </c>
      <c r="N11" s="27" t="s">
        <v>26</v>
      </c>
      <c r="O11" s="28">
        <v>25750</v>
      </c>
      <c r="P11" s="29" t="s">
        <v>43</v>
      </c>
      <c r="Q11" s="28">
        <v>384500</v>
      </c>
      <c r="R11" s="30" t="s">
        <v>61</v>
      </c>
      <c r="S11" s="31">
        <v>42625</v>
      </c>
      <c r="T11" s="30" t="s">
        <v>237</v>
      </c>
      <c r="U11" s="31">
        <v>25750</v>
      </c>
      <c r="V11" s="30" t="s">
        <v>54</v>
      </c>
      <c r="W11" s="31">
        <v>72667</v>
      </c>
      <c r="X11" s="129" t="s">
        <v>165</v>
      </c>
      <c r="Y11" s="33"/>
      <c r="Z11" s="32" t="s">
        <v>164</v>
      </c>
      <c r="AA11" s="33">
        <v>14800</v>
      </c>
      <c r="AB11" s="32" t="s">
        <v>150</v>
      </c>
      <c r="AC11" s="33">
        <v>51900</v>
      </c>
      <c r="AD11" s="34" t="s">
        <v>180</v>
      </c>
      <c r="AE11" s="35">
        <v>15150</v>
      </c>
      <c r="AF11" s="34" t="s">
        <v>176</v>
      </c>
      <c r="AG11" s="35">
        <v>14900</v>
      </c>
      <c r="AH11" s="164" t="s">
        <v>171</v>
      </c>
      <c r="AI11" s="167"/>
    </row>
    <row r="12" spans="1:35" x14ac:dyDescent="0.2">
      <c r="A12" s="65">
        <v>11</v>
      </c>
      <c r="B12" s="138" t="s">
        <v>288</v>
      </c>
      <c r="C12" s="140" t="s">
        <v>287</v>
      </c>
      <c r="D12" s="139" t="s">
        <v>289</v>
      </c>
      <c r="E12" s="55" t="s">
        <v>203</v>
      </c>
      <c r="F12" s="55"/>
      <c r="G12" s="24">
        <f t="shared" si="0"/>
        <v>1154031</v>
      </c>
      <c r="H12" s="56" t="s">
        <v>14</v>
      </c>
      <c r="I12" s="25">
        <v>143286</v>
      </c>
      <c r="J12" s="26" t="s">
        <v>17</v>
      </c>
      <c r="K12" s="25">
        <v>143286</v>
      </c>
      <c r="L12" s="27" t="s">
        <v>34</v>
      </c>
      <c r="M12" s="28">
        <v>18625</v>
      </c>
      <c r="N12" s="27" t="s">
        <v>42</v>
      </c>
      <c r="O12" s="28">
        <v>384500</v>
      </c>
      <c r="P12" s="29" t="s">
        <v>46</v>
      </c>
      <c r="Q12" s="28">
        <v>226000</v>
      </c>
      <c r="R12" s="127" t="s">
        <v>109</v>
      </c>
      <c r="S12" s="31"/>
      <c r="T12" s="30" t="s">
        <v>63</v>
      </c>
      <c r="U12" s="31">
        <v>34750</v>
      </c>
      <c r="V12" s="127" t="s">
        <v>134</v>
      </c>
      <c r="W12" s="31"/>
      <c r="X12" s="32" t="s">
        <v>142</v>
      </c>
      <c r="Y12" s="33">
        <v>99667</v>
      </c>
      <c r="Z12" s="129" t="s">
        <v>154</v>
      </c>
      <c r="AA12" s="33"/>
      <c r="AB12" s="32" t="s">
        <v>155</v>
      </c>
      <c r="AC12" s="33">
        <v>15350</v>
      </c>
      <c r="AD12" s="34" t="s">
        <v>183</v>
      </c>
      <c r="AE12" s="35">
        <v>15900</v>
      </c>
      <c r="AF12" s="34" t="s">
        <v>192</v>
      </c>
      <c r="AG12" s="35">
        <v>72667</v>
      </c>
      <c r="AH12" s="164" t="s">
        <v>171</v>
      </c>
      <c r="AI12" s="167"/>
    </row>
    <row r="13" spans="1:35" x14ac:dyDescent="0.2">
      <c r="A13" s="65">
        <v>12</v>
      </c>
      <c r="B13" s="138" t="s">
        <v>278</v>
      </c>
      <c r="C13" s="140" t="s">
        <v>279</v>
      </c>
      <c r="D13" s="139" t="s">
        <v>280</v>
      </c>
      <c r="E13" s="55" t="s">
        <v>203</v>
      </c>
      <c r="F13" s="55"/>
      <c r="G13" s="24">
        <f t="shared" si="0"/>
        <v>994673</v>
      </c>
      <c r="H13" s="56" t="s">
        <v>124</v>
      </c>
      <c r="I13" s="25">
        <v>51900</v>
      </c>
      <c r="J13" s="26" t="s">
        <v>15</v>
      </c>
      <c r="K13" s="25">
        <v>143286</v>
      </c>
      <c r="L13" s="27" t="s">
        <v>45</v>
      </c>
      <c r="M13" s="28">
        <v>384500</v>
      </c>
      <c r="N13" s="134" t="s">
        <v>7</v>
      </c>
      <c r="O13" s="28"/>
      <c r="P13" s="29" t="s">
        <v>46</v>
      </c>
      <c r="Q13" s="28">
        <v>226000</v>
      </c>
      <c r="R13" s="127" t="s">
        <v>49</v>
      </c>
      <c r="S13" s="31"/>
      <c r="T13" s="30" t="s">
        <v>128</v>
      </c>
      <c r="U13" s="31">
        <v>16810</v>
      </c>
      <c r="V13" s="127" t="s">
        <v>106</v>
      </c>
      <c r="W13" s="31"/>
      <c r="X13" s="32" t="s">
        <v>143</v>
      </c>
      <c r="Y13" s="33">
        <v>16810</v>
      </c>
      <c r="Z13" s="32" t="s">
        <v>150</v>
      </c>
      <c r="AA13" s="33">
        <v>51900</v>
      </c>
      <c r="AB13" s="32" t="s">
        <v>145</v>
      </c>
      <c r="AC13" s="33">
        <v>15650</v>
      </c>
      <c r="AD13" s="128" t="s">
        <v>174</v>
      </c>
      <c r="AE13" s="35"/>
      <c r="AF13" s="34" t="s">
        <v>180</v>
      </c>
      <c r="AG13" s="35">
        <v>15150</v>
      </c>
      <c r="AH13" s="163" t="s">
        <v>192</v>
      </c>
      <c r="AI13" s="167">
        <v>72667</v>
      </c>
    </row>
    <row r="14" spans="1:35" x14ac:dyDescent="0.2">
      <c r="A14" s="65">
        <v>13</v>
      </c>
      <c r="B14" s="138" t="s">
        <v>328</v>
      </c>
      <c r="C14" s="140" t="s">
        <v>327</v>
      </c>
      <c r="D14" s="139" t="s">
        <v>329</v>
      </c>
      <c r="E14" s="55" t="s">
        <v>203</v>
      </c>
      <c r="F14" s="55"/>
      <c r="G14" s="24">
        <f t="shared" si="0"/>
        <v>976903</v>
      </c>
      <c r="H14" s="56" t="s">
        <v>124</v>
      </c>
      <c r="I14" s="25">
        <v>51900</v>
      </c>
      <c r="J14" s="26" t="s">
        <v>9</v>
      </c>
      <c r="K14" s="25">
        <v>143286</v>
      </c>
      <c r="L14" s="27" t="s">
        <v>45</v>
      </c>
      <c r="M14" s="28">
        <v>384500</v>
      </c>
      <c r="N14" s="27" t="s">
        <v>46</v>
      </c>
      <c r="O14" s="28">
        <v>226000</v>
      </c>
      <c r="P14" s="29" t="s">
        <v>34</v>
      </c>
      <c r="Q14" s="28">
        <v>16100</v>
      </c>
      <c r="R14" s="127" t="s">
        <v>27</v>
      </c>
      <c r="S14" s="31"/>
      <c r="T14" s="127" t="s">
        <v>109</v>
      </c>
      <c r="U14" s="31"/>
      <c r="V14" s="30" t="s">
        <v>54</v>
      </c>
      <c r="W14" s="31">
        <v>72667</v>
      </c>
      <c r="X14" s="129" t="s">
        <v>148</v>
      </c>
      <c r="Y14" s="33"/>
      <c r="Z14" s="32" t="s">
        <v>145</v>
      </c>
      <c r="AA14" s="33">
        <v>15650</v>
      </c>
      <c r="AB14" s="32" t="s">
        <v>157</v>
      </c>
      <c r="AC14" s="33">
        <v>51900</v>
      </c>
      <c r="AD14" s="128" t="s">
        <v>178</v>
      </c>
      <c r="AE14" s="35"/>
      <c r="AF14" s="34" t="s">
        <v>176</v>
      </c>
      <c r="AG14" s="35">
        <v>14900</v>
      </c>
      <c r="AH14" s="164" t="s">
        <v>171</v>
      </c>
      <c r="AI14" s="167"/>
    </row>
    <row r="15" spans="1:35" x14ac:dyDescent="0.2">
      <c r="A15" s="65">
        <v>14</v>
      </c>
      <c r="B15" s="137" t="s">
        <v>260</v>
      </c>
      <c r="C15" s="142" t="s">
        <v>262</v>
      </c>
      <c r="D15" s="139" t="s">
        <v>261</v>
      </c>
      <c r="E15" s="55" t="s">
        <v>203</v>
      </c>
      <c r="F15" s="55"/>
      <c r="G15" s="24">
        <f t="shared" si="0"/>
        <v>835031</v>
      </c>
      <c r="H15" s="56" t="s">
        <v>9</v>
      </c>
      <c r="I15" s="25">
        <v>143286</v>
      </c>
      <c r="J15" s="26" t="s">
        <v>17</v>
      </c>
      <c r="K15" s="25">
        <v>143286</v>
      </c>
      <c r="L15" s="27" t="s">
        <v>45</v>
      </c>
      <c r="M15" s="28">
        <v>384500</v>
      </c>
      <c r="N15" s="27" t="s">
        <v>52</v>
      </c>
      <c r="O15" s="29">
        <v>18625</v>
      </c>
      <c r="P15" s="29" t="s">
        <v>12</v>
      </c>
      <c r="Q15" s="28">
        <v>72667</v>
      </c>
      <c r="R15" s="127" t="s">
        <v>102</v>
      </c>
      <c r="S15" s="31"/>
      <c r="T15" s="127" t="s">
        <v>107</v>
      </c>
      <c r="U15" s="31"/>
      <c r="V15" s="30" t="s">
        <v>54</v>
      </c>
      <c r="W15" s="31">
        <v>72667</v>
      </c>
      <c r="X15" s="129" t="s">
        <v>117</v>
      </c>
      <c r="Y15" s="33"/>
      <c r="Z15" s="129" t="s">
        <v>165</v>
      </c>
      <c r="AA15" s="33"/>
      <c r="AB15" s="129" t="s">
        <v>148</v>
      </c>
      <c r="AC15" s="33"/>
      <c r="AD15" s="128" t="s">
        <v>179</v>
      </c>
      <c r="AE15" s="35"/>
      <c r="AF15" s="128" t="s">
        <v>114</v>
      </c>
      <c r="AG15" s="35"/>
      <c r="AH15" s="164" t="s">
        <v>195</v>
      </c>
      <c r="AI15" s="167"/>
    </row>
    <row r="16" spans="1:35" x14ac:dyDescent="0.2">
      <c r="A16" s="65">
        <v>15</v>
      </c>
      <c r="B16" s="138" t="s">
        <v>291</v>
      </c>
      <c r="C16" s="140" t="s">
        <v>290</v>
      </c>
      <c r="D16" s="139" t="s">
        <v>292</v>
      </c>
      <c r="E16" s="55" t="s">
        <v>203</v>
      </c>
      <c r="F16" s="55"/>
      <c r="G16" s="24">
        <f t="shared" si="0"/>
        <v>763736</v>
      </c>
      <c r="H16" s="56" t="s">
        <v>124</v>
      </c>
      <c r="I16" s="25">
        <v>51900</v>
      </c>
      <c r="J16" s="136" t="s">
        <v>8</v>
      </c>
      <c r="K16" s="25"/>
      <c r="L16" s="27" t="s">
        <v>43</v>
      </c>
      <c r="M16" s="28">
        <v>384500</v>
      </c>
      <c r="N16" s="27" t="s">
        <v>65</v>
      </c>
      <c r="O16" s="29">
        <v>99667</v>
      </c>
      <c r="P16" s="29" t="s">
        <v>34</v>
      </c>
      <c r="Q16" s="28">
        <v>16100</v>
      </c>
      <c r="R16" s="30" t="s">
        <v>116</v>
      </c>
      <c r="S16" s="31">
        <v>18625</v>
      </c>
      <c r="T16" s="127" t="s">
        <v>49</v>
      </c>
      <c r="U16" s="31"/>
      <c r="V16" s="30" t="s">
        <v>54</v>
      </c>
      <c r="W16" s="31">
        <v>72667</v>
      </c>
      <c r="X16" s="32" t="s">
        <v>143</v>
      </c>
      <c r="Y16" s="33">
        <v>16810</v>
      </c>
      <c r="Z16" s="129" t="s">
        <v>159</v>
      </c>
      <c r="AA16" s="33"/>
      <c r="AB16" s="32" t="s">
        <v>145</v>
      </c>
      <c r="AC16" s="33">
        <v>15650</v>
      </c>
      <c r="AD16" s="34" t="s">
        <v>180</v>
      </c>
      <c r="AE16" s="35">
        <v>15150</v>
      </c>
      <c r="AF16" s="34" t="s">
        <v>192</v>
      </c>
      <c r="AG16" s="35">
        <v>72667</v>
      </c>
      <c r="AH16" s="164" t="s">
        <v>171</v>
      </c>
      <c r="AI16" s="167"/>
    </row>
    <row r="17" spans="1:35" x14ac:dyDescent="0.2">
      <c r="A17" s="65">
        <v>16</v>
      </c>
      <c r="B17" s="138" t="s">
        <v>316</v>
      </c>
      <c r="C17" s="140" t="s">
        <v>317</v>
      </c>
      <c r="D17" s="139" t="s">
        <v>320</v>
      </c>
      <c r="E17" s="55" t="s">
        <v>318</v>
      </c>
      <c r="F17" s="55"/>
      <c r="G17" s="24">
        <f t="shared" si="0"/>
        <v>744753</v>
      </c>
      <c r="H17" s="56" t="s">
        <v>124</v>
      </c>
      <c r="I17" s="25">
        <v>51900</v>
      </c>
      <c r="J17" s="26" t="s">
        <v>9</v>
      </c>
      <c r="K17" s="25">
        <v>143286</v>
      </c>
      <c r="L17" s="27" t="s">
        <v>43</v>
      </c>
      <c r="M17" s="28">
        <v>384500</v>
      </c>
      <c r="N17" s="27" t="s">
        <v>35</v>
      </c>
      <c r="O17" s="28">
        <v>15000</v>
      </c>
      <c r="P17" s="133" t="s">
        <v>38</v>
      </c>
      <c r="Q17" s="28"/>
      <c r="R17" s="127" t="s">
        <v>102</v>
      </c>
      <c r="S17" s="31"/>
      <c r="T17" s="30" t="s">
        <v>104</v>
      </c>
      <c r="U17" s="31">
        <v>34750</v>
      </c>
      <c r="V17" s="127" t="s">
        <v>49</v>
      </c>
      <c r="W17" s="31"/>
      <c r="X17" s="32" t="s">
        <v>142</v>
      </c>
      <c r="Y17" s="33">
        <v>99667</v>
      </c>
      <c r="Z17" s="129" t="s">
        <v>154</v>
      </c>
      <c r="AA17" s="33"/>
      <c r="AB17" s="129" t="s">
        <v>158</v>
      </c>
      <c r="AC17" s="33"/>
      <c r="AD17" s="128" t="s">
        <v>178</v>
      </c>
      <c r="AE17" s="35"/>
      <c r="AF17" s="128" t="s">
        <v>174</v>
      </c>
      <c r="AG17" s="35"/>
      <c r="AH17" s="163" t="s">
        <v>188</v>
      </c>
      <c r="AI17" s="167">
        <v>15650</v>
      </c>
    </row>
    <row r="18" spans="1:35" x14ac:dyDescent="0.2">
      <c r="A18" s="65">
        <v>17</v>
      </c>
      <c r="B18" s="138" t="s">
        <v>307</v>
      </c>
      <c r="C18" s="140" t="s">
        <v>306</v>
      </c>
      <c r="D18" s="139" t="s">
        <v>308</v>
      </c>
      <c r="E18" s="55" t="s">
        <v>203</v>
      </c>
      <c r="F18" s="55"/>
      <c r="G18" s="24">
        <f t="shared" si="0"/>
        <v>704509</v>
      </c>
      <c r="H18" s="56" t="s">
        <v>124</v>
      </c>
      <c r="I18" s="25">
        <v>51900</v>
      </c>
      <c r="J18" s="26" t="s">
        <v>4</v>
      </c>
      <c r="K18" s="25">
        <v>42625</v>
      </c>
      <c r="L18" s="27" t="s">
        <v>43</v>
      </c>
      <c r="M18" s="28">
        <v>384500</v>
      </c>
      <c r="N18" s="27" t="s">
        <v>34</v>
      </c>
      <c r="O18" s="29">
        <v>18625</v>
      </c>
      <c r="P18" s="29" t="s">
        <v>12</v>
      </c>
      <c r="Q18" s="28">
        <v>72667</v>
      </c>
      <c r="R18" s="127" t="s">
        <v>102</v>
      </c>
      <c r="S18" s="31"/>
      <c r="T18" s="127" t="s">
        <v>109</v>
      </c>
      <c r="U18" s="31"/>
      <c r="V18" s="30" t="s">
        <v>116</v>
      </c>
      <c r="W18" s="31">
        <v>18625</v>
      </c>
      <c r="X18" s="129" t="s">
        <v>158</v>
      </c>
      <c r="Y18" s="33"/>
      <c r="Z18" s="32" t="s">
        <v>142</v>
      </c>
      <c r="AA18" s="33">
        <v>99667</v>
      </c>
      <c r="AB18" s="129" t="s">
        <v>154</v>
      </c>
      <c r="AC18" s="33"/>
      <c r="AD18" s="128" t="s">
        <v>174</v>
      </c>
      <c r="AE18" s="35"/>
      <c r="AF18" s="128" t="s">
        <v>194</v>
      </c>
      <c r="AG18" s="35"/>
      <c r="AH18" s="163" t="s">
        <v>183</v>
      </c>
      <c r="AI18" s="167">
        <v>15900</v>
      </c>
    </row>
    <row r="19" spans="1:35" x14ac:dyDescent="0.2">
      <c r="A19" s="65">
        <v>18</v>
      </c>
      <c r="B19" s="138" t="s">
        <v>276</v>
      </c>
      <c r="C19" s="140" t="s">
        <v>275</v>
      </c>
      <c r="D19" s="139" t="s">
        <v>277</v>
      </c>
      <c r="E19" s="55" t="s">
        <v>203</v>
      </c>
      <c r="F19" s="55"/>
      <c r="G19" s="24">
        <f t="shared" si="0"/>
        <v>696384</v>
      </c>
      <c r="H19" s="56" t="s">
        <v>124</v>
      </c>
      <c r="I19" s="25">
        <v>51900</v>
      </c>
      <c r="J19" s="136" t="s">
        <v>8</v>
      </c>
      <c r="K19" s="25"/>
      <c r="L19" s="27" t="s">
        <v>45</v>
      </c>
      <c r="M19" s="28">
        <v>384500</v>
      </c>
      <c r="N19" s="134" t="s">
        <v>38</v>
      </c>
      <c r="O19" s="29"/>
      <c r="P19" s="133" t="s">
        <v>44</v>
      </c>
      <c r="Q19" s="28"/>
      <c r="R19" s="30" t="s">
        <v>116</v>
      </c>
      <c r="S19" s="31">
        <v>18625</v>
      </c>
      <c r="T19" s="30" t="s">
        <v>63</v>
      </c>
      <c r="U19" s="31">
        <v>34750</v>
      </c>
      <c r="V19" s="30" t="s">
        <v>133</v>
      </c>
      <c r="W19" s="31">
        <v>18625</v>
      </c>
      <c r="X19" s="32" t="s">
        <v>142</v>
      </c>
      <c r="Y19" s="33">
        <v>99667</v>
      </c>
      <c r="Z19" s="32" t="s">
        <v>160</v>
      </c>
      <c r="AA19" s="33">
        <v>72667</v>
      </c>
      <c r="AB19" s="32" t="s">
        <v>145</v>
      </c>
      <c r="AC19" s="33">
        <v>15650</v>
      </c>
      <c r="AD19" s="128" t="s">
        <v>178</v>
      </c>
      <c r="AE19" s="35"/>
      <c r="AF19" s="128" t="s">
        <v>194</v>
      </c>
      <c r="AG19" s="35"/>
      <c r="AH19" s="164" t="s">
        <v>171</v>
      </c>
      <c r="AI19" s="167"/>
    </row>
    <row r="20" spans="1:35" x14ac:dyDescent="0.2">
      <c r="A20" s="65">
        <v>19</v>
      </c>
      <c r="B20" s="138" t="s">
        <v>274</v>
      </c>
      <c r="C20" s="140" t="s">
        <v>273</v>
      </c>
      <c r="D20" s="139" t="s">
        <v>271</v>
      </c>
      <c r="E20" s="55" t="s">
        <v>272</v>
      </c>
      <c r="F20" s="55"/>
      <c r="G20" s="24">
        <f t="shared" si="0"/>
        <v>682503</v>
      </c>
      <c r="H20" s="135" t="s">
        <v>8</v>
      </c>
      <c r="I20" s="25"/>
      <c r="J20" s="26" t="s">
        <v>9</v>
      </c>
      <c r="K20" s="25">
        <v>143286</v>
      </c>
      <c r="L20" s="27" t="s">
        <v>45</v>
      </c>
      <c r="M20" s="28">
        <v>384500</v>
      </c>
      <c r="N20" s="27" t="s">
        <v>35</v>
      </c>
      <c r="O20" s="29">
        <v>15000</v>
      </c>
      <c r="P20" s="29" t="s">
        <v>12</v>
      </c>
      <c r="Q20" s="28">
        <v>72667</v>
      </c>
      <c r="R20" s="127" t="s">
        <v>109</v>
      </c>
      <c r="S20" s="31"/>
      <c r="T20" s="30" t="s">
        <v>31</v>
      </c>
      <c r="U20" s="31">
        <v>51900</v>
      </c>
      <c r="V20" s="127" t="s">
        <v>107</v>
      </c>
      <c r="W20" s="31"/>
      <c r="X20" s="129" t="s">
        <v>139</v>
      </c>
      <c r="Y20" s="33"/>
      <c r="Z20" s="129" t="s">
        <v>154</v>
      </c>
      <c r="AA20" s="33"/>
      <c r="AB20" s="129" t="s">
        <v>151</v>
      </c>
      <c r="AC20" s="33"/>
      <c r="AD20" s="128" t="s">
        <v>178</v>
      </c>
      <c r="AE20" s="35"/>
      <c r="AF20" s="34" t="s">
        <v>180</v>
      </c>
      <c r="AG20" s="35">
        <v>15150</v>
      </c>
      <c r="AH20" s="164" t="s">
        <v>193</v>
      </c>
      <c r="AI20" s="167"/>
    </row>
    <row r="21" spans="1:35" x14ac:dyDescent="0.2">
      <c r="A21" s="65">
        <v>20</v>
      </c>
      <c r="B21" s="137" t="s">
        <v>221</v>
      </c>
      <c r="C21" s="142" t="s">
        <v>220</v>
      </c>
      <c r="D21" s="139" t="s">
        <v>225</v>
      </c>
      <c r="E21" s="55" t="s">
        <v>203</v>
      </c>
      <c r="F21" s="55"/>
      <c r="G21" s="24">
        <f t="shared" si="0"/>
        <v>676759</v>
      </c>
      <c r="H21" s="56" t="s">
        <v>14</v>
      </c>
      <c r="I21" s="25">
        <v>143286</v>
      </c>
      <c r="J21" s="26" t="s">
        <v>17</v>
      </c>
      <c r="K21" s="25">
        <v>143286</v>
      </c>
      <c r="L21" s="27" t="s">
        <v>125</v>
      </c>
      <c r="M21" s="28">
        <v>16810</v>
      </c>
      <c r="N21" s="134" t="s">
        <v>7</v>
      </c>
      <c r="O21" s="29"/>
      <c r="P21" s="29" t="s">
        <v>35</v>
      </c>
      <c r="Q21" s="28">
        <v>15000</v>
      </c>
      <c r="R21" s="30" t="s">
        <v>130</v>
      </c>
      <c r="S21" s="31">
        <v>16810</v>
      </c>
      <c r="T21" s="127" t="s">
        <v>27</v>
      </c>
      <c r="U21" s="31"/>
      <c r="V21" s="127" t="s">
        <v>136</v>
      </c>
      <c r="W21" s="31"/>
      <c r="X21" s="32" t="s">
        <v>101</v>
      </c>
      <c r="Y21" s="33">
        <v>226000</v>
      </c>
      <c r="Z21" s="32" t="s">
        <v>142</v>
      </c>
      <c r="AA21" s="33">
        <v>99667</v>
      </c>
      <c r="AB21" s="129" t="s">
        <v>159</v>
      </c>
      <c r="AC21" s="33"/>
      <c r="AD21" s="128" t="s">
        <v>178</v>
      </c>
      <c r="AE21" s="35"/>
      <c r="AF21" s="128" t="s">
        <v>185</v>
      </c>
      <c r="AG21" s="35"/>
      <c r="AH21" s="163" t="s">
        <v>183</v>
      </c>
      <c r="AI21" s="167">
        <v>15900</v>
      </c>
    </row>
    <row r="22" spans="1:35" x14ac:dyDescent="0.2">
      <c r="A22" s="65">
        <v>21</v>
      </c>
      <c r="B22" s="138" t="s">
        <v>301</v>
      </c>
      <c r="C22" s="142" t="s">
        <v>300</v>
      </c>
      <c r="D22" s="139" t="s">
        <v>303</v>
      </c>
      <c r="E22" s="55" t="s">
        <v>203</v>
      </c>
      <c r="F22" s="55"/>
      <c r="G22" s="24">
        <f t="shared" si="0"/>
        <v>652798</v>
      </c>
      <c r="H22" s="56" t="s">
        <v>9</v>
      </c>
      <c r="I22" s="25">
        <v>143286</v>
      </c>
      <c r="J22" s="26" t="s">
        <v>17</v>
      </c>
      <c r="K22" s="25">
        <v>143286</v>
      </c>
      <c r="L22" s="27" t="s">
        <v>34</v>
      </c>
      <c r="M22" s="29">
        <v>18625</v>
      </c>
      <c r="N22" s="27" t="s">
        <v>30</v>
      </c>
      <c r="O22" s="29">
        <v>99967</v>
      </c>
      <c r="P22" s="29" t="s">
        <v>12</v>
      </c>
      <c r="Q22" s="28">
        <v>72667</v>
      </c>
      <c r="R22" s="127" t="s">
        <v>25</v>
      </c>
      <c r="S22" s="31"/>
      <c r="T22" s="127" t="s">
        <v>134</v>
      </c>
      <c r="U22" s="31"/>
      <c r="V22" s="30" t="s">
        <v>54</v>
      </c>
      <c r="W22" s="31">
        <v>72667</v>
      </c>
      <c r="X22" s="32" t="s">
        <v>145</v>
      </c>
      <c r="Y22" s="33">
        <v>15650</v>
      </c>
      <c r="Z22" s="129" t="s">
        <v>162</v>
      </c>
      <c r="AA22" s="33"/>
      <c r="AB22" s="32" t="s">
        <v>157</v>
      </c>
      <c r="AC22" s="33">
        <v>51900</v>
      </c>
      <c r="AD22" s="34" t="s">
        <v>197</v>
      </c>
      <c r="AE22" s="35">
        <v>34750</v>
      </c>
      <c r="AF22" s="128" t="s">
        <v>194</v>
      </c>
      <c r="AG22" s="35"/>
      <c r="AH22" s="164" t="s">
        <v>184</v>
      </c>
      <c r="AI22" s="167"/>
    </row>
    <row r="23" spans="1:35" x14ac:dyDescent="0.2">
      <c r="A23" s="65">
        <v>22</v>
      </c>
      <c r="B23" s="138" t="s">
        <v>312</v>
      </c>
      <c r="C23" s="142" t="s">
        <v>313</v>
      </c>
      <c r="D23" s="139" t="s">
        <v>314</v>
      </c>
      <c r="E23" s="55" t="s">
        <v>203</v>
      </c>
      <c r="F23" s="55"/>
      <c r="G23" s="24">
        <f t="shared" si="0"/>
        <v>649845</v>
      </c>
      <c r="H23" s="56" t="s">
        <v>124</v>
      </c>
      <c r="I23" s="25">
        <v>51900</v>
      </c>
      <c r="J23" s="26" t="s">
        <v>17</v>
      </c>
      <c r="K23" s="25">
        <v>143286</v>
      </c>
      <c r="L23" s="27" t="s">
        <v>46</v>
      </c>
      <c r="M23" s="176">
        <v>226000</v>
      </c>
      <c r="N23" s="27" t="s">
        <v>34</v>
      </c>
      <c r="O23" s="29">
        <v>18625</v>
      </c>
      <c r="P23" s="29" t="s">
        <v>12</v>
      </c>
      <c r="Q23" s="28">
        <v>72667</v>
      </c>
      <c r="R23" s="127" t="s">
        <v>102</v>
      </c>
      <c r="S23" s="31"/>
      <c r="T23" s="30" t="s">
        <v>63</v>
      </c>
      <c r="U23" s="31">
        <v>34750</v>
      </c>
      <c r="V23" s="127" t="s">
        <v>51</v>
      </c>
      <c r="W23" s="31"/>
      <c r="X23" s="129" t="s">
        <v>151</v>
      </c>
      <c r="Y23" s="33"/>
      <c r="Z23" s="32" t="s">
        <v>164</v>
      </c>
      <c r="AA23" s="33">
        <v>14800</v>
      </c>
      <c r="AB23" s="129" t="s">
        <v>154</v>
      </c>
      <c r="AC23" s="33"/>
      <c r="AD23" s="34" t="s">
        <v>180</v>
      </c>
      <c r="AE23" s="35">
        <v>15150</v>
      </c>
      <c r="AF23" s="34" t="s">
        <v>192</v>
      </c>
      <c r="AG23" s="35">
        <v>72667</v>
      </c>
      <c r="AH23" s="164" t="s">
        <v>171</v>
      </c>
      <c r="AI23" s="167"/>
    </row>
    <row r="24" spans="1:35" x14ac:dyDescent="0.2">
      <c r="A24" s="65">
        <v>23</v>
      </c>
      <c r="B24" s="137" t="s">
        <v>240</v>
      </c>
      <c r="C24" s="142" t="s">
        <v>238</v>
      </c>
      <c r="D24" s="139" t="s">
        <v>243</v>
      </c>
      <c r="E24" s="55" t="s">
        <v>244</v>
      </c>
      <c r="F24" s="55"/>
      <c r="G24" s="24">
        <f t="shared" si="0"/>
        <v>611997</v>
      </c>
      <c r="H24" s="135" t="s">
        <v>16</v>
      </c>
      <c r="I24" s="25"/>
      <c r="J24" s="26" t="s">
        <v>17</v>
      </c>
      <c r="K24" s="25">
        <v>143286</v>
      </c>
      <c r="L24" s="27" t="s">
        <v>26</v>
      </c>
      <c r="M24" s="29">
        <v>25750</v>
      </c>
      <c r="N24" s="27" t="s">
        <v>46</v>
      </c>
      <c r="O24" s="29">
        <v>226000</v>
      </c>
      <c r="P24" s="29" t="s">
        <v>41</v>
      </c>
      <c r="Q24" s="28">
        <v>143286</v>
      </c>
      <c r="R24" s="127" t="s">
        <v>49</v>
      </c>
      <c r="S24" s="31"/>
      <c r="T24" s="127" t="s">
        <v>109</v>
      </c>
      <c r="U24" s="31"/>
      <c r="V24" s="30" t="s">
        <v>61</v>
      </c>
      <c r="W24" s="31">
        <v>42625</v>
      </c>
      <c r="X24" s="129" t="s">
        <v>115</v>
      </c>
      <c r="Y24" s="33"/>
      <c r="Z24" s="129" t="s">
        <v>154</v>
      </c>
      <c r="AA24" s="33"/>
      <c r="AB24" s="129" t="s">
        <v>159</v>
      </c>
      <c r="AC24" s="33"/>
      <c r="AD24" s="34" t="s">
        <v>180</v>
      </c>
      <c r="AE24" s="35">
        <v>15150</v>
      </c>
      <c r="AF24" s="34" t="s">
        <v>183</v>
      </c>
      <c r="AG24" s="35">
        <v>15900</v>
      </c>
      <c r="AH24" s="164" t="s">
        <v>194</v>
      </c>
      <c r="AI24" s="167"/>
    </row>
    <row r="25" spans="1:35" x14ac:dyDescent="0.2">
      <c r="A25" s="65">
        <v>24</v>
      </c>
      <c r="B25" s="137" t="s">
        <v>223</v>
      </c>
      <c r="C25" s="142" t="s">
        <v>222</v>
      </c>
      <c r="D25" s="139" t="s">
        <v>224</v>
      </c>
      <c r="E25" s="55" t="s">
        <v>203</v>
      </c>
      <c r="F25" s="55"/>
      <c r="G25" s="24">
        <f t="shared" si="0"/>
        <v>559422</v>
      </c>
      <c r="H25" s="56" t="s">
        <v>124</v>
      </c>
      <c r="I25" s="25">
        <v>51900</v>
      </c>
      <c r="J25" s="26" t="s">
        <v>9</v>
      </c>
      <c r="K25" s="25">
        <v>143286</v>
      </c>
      <c r="L25" s="27" t="s">
        <v>34</v>
      </c>
      <c r="M25" s="29">
        <v>18625</v>
      </c>
      <c r="N25" s="27" t="s">
        <v>65</v>
      </c>
      <c r="O25" s="29">
        <v>99667</v>
      </c>
      <c r="P25" s="29" t="s">
        <v>12</v>
      </c>
      <c r="Q25" s="28">
        <v>72667</v>
      </c>
      <c r="R25" s="127" t="s">
        <v>49</v>
      </c>
      <c r="S25" s="31"/>
      <c r="T25" s="30" t="s">
        <v>67</v>
      </c>
      <c r="U25" s="31">
        <v>25750</v>
      </c>
      <c r="V25" s="127" t="s">
        <v>25</v>
      </c>
      <c r="W25" s="31"/>
      <c r="X25" s="32" t="s">
        <v>143</v>
      </c>
      <c r="Y25" s="33">
        <v>16810</v>
      </c>
      <c r="Z25" s="32" t="s">
        <v>142</v>
      </c>
      <c r="AA25" s="33">
        <v>99667</v>
      </c>
      <c r="AB25" s="129" t="s">
        <v>162</v>
      </c>
      <c r="AC25" s="33"/>
      <c r="AD25" s="34" t="s">
        <v>180</v>
      </c>
      <c r="AE25" s="35">
        <v>15150</v>
      </c>
      <c r="AF25" s="34" t="s">
        <v>183</v>
      </c>
      <c r="AG25" s="35">
        <v>15900</v>
      </c>
      <c r="AH25" s="164" t="s">
        <v>171</v>
      </c>
      <c r="AI25" s="167"/>
    </row>
    <row r="26" spans="1:35" x14ac:dyDescent="0.2">
      <c r="A26" s="65">
        <v>25</v>
      </c>
      <c r="B26" s="138" t="s">
        <v>310</v>
      </c>
      <c r="C26" s="142" t="s">
        <v>309</v>
      </c>
      <c r="D26" s="139" t="s">
        <v>311</v>
      </c>
      <c r="E26" s="55" t="s">
        <v>203</v>
      </c>
      <c r="F26" s="55"/>
      <c r="G26" s="24">
        <f t="shared" si="0"/>
        <v>555903</v>
      </c>
      <c r="H26" s="56" t="s">
        <v>124</v>
      </c>
      <c r="I26" s="25">
        <v>51900</v>
      </c>
      <c r="J26" s="26" t="s">
        <v>17</v>
      </c>
      <c r="K26" s="25">
        <v>143286</v>
      </c>
      <c r="L26" s="27" t="s">
        <v>46</v>
      </c>
      <c r="M26" s="28">
        <v>226000</v>
      </c>
      <c r="N26" s="27" t="s">
        <v>30</v>
      </c>
      <c r="O26" s="29">
        <v>99967</v>
      </c>
      <c r="P26" s="133" t="s">
        <v>38</v>
      </c>
      <c r="Q26" s="28"/>
      <c r="R26" s="127" t="s">
        <v>102</v>
      </c>
      <c r="S26" s="31"/>
      <c r="T26" s="30" t="s">
        <v>63</v>
      </c>
      <c r="U26" s="31">
        <v>34750</v>
      </c>
      <c r="V26" s="127" t="s">
        <v>134</v>
      </c>
      <c r="W26" s="31"/>
      <c r="X26" s="129" t="s">
        <v>151</v>
      </c>
      <c r="Y26" s="33"/>
      <c r="Z26" s="129" t="s">
        <v>154</v>
      </c>
      <c r="AA26" s="33"/>
      <c r="AB26" s="129" t="s">
        <v>159</v>
      </c>
      <c r="AC26" s="33"/>
      <c r="AD26" s="128" t="s">
        <v>172</v>
      </c>
      <c r="AE26" s="35"/>
      <c r="AF26" s="128" t="s">
        <v>194</v>
      </c>
      <c r="AG26" s="35"/>
      <c r="AH26" s="164" t="s">
        <v>171</v>
      </c>
      <c r="AI26" s="167"/>
    </row>
    <row r="27" spans="1:35" x14ac:dyDescent="0.2">
      <c r="A27" s="65">
        <v>26</v>
      </c>
      <c r="B27" s="138" t="s">
        <v>315</v>
      </c>
      <c r="C27" s="140" t="s">
        <v>317</v>
      </c>
      <c r="D27" s="139" t="s">
        <v>319</v>
      </c>
      <c r="E27" s="55" t="s">
        <v>321</v>
      </c>
      <c r="F27" s="55"/>
      <c r="G27" s="24">
        <f t="shared" si="0"/>
        <v>542487</v>
      </c>
      <c r="H27" s="135" t="s">
        <v>8</v>
      </c>
      <c r="I27" s="25"/>
      <c r="J27" s="26" t="s">
        <v>17</v>
      </c>
      <c r="K27" s="25">
        <v>143286</v>
      </c>
      <c r="L27" s="27" t="s">
        <v>34</v>
      </c>
      <c r="M27" s="29">
        <v>18625</v>
      </c>
      <c r="N27" s="27" t="s">
        <v>30</v>
      </c>
      <c r="O27" s="29">
        <v>99967</v>
      </c>
      <c r="P27" s="29" t="s">
        <v>35</v>
      </c>
      <c r="Q27" s="28">
        <v>15000</v>
      </c>
      <c r="R27" s="30" t="s">
        <v>61</v>
      </c>
      <c r="S27" s="31">
        <v>42625</v>
      </c>
      <c r="T27" s="30" t="s">
        <v>63</v>
      </c>
      <c r="U27" s="31">
        <v>34750</v>
      </c>
      <c r="V27" s="30" t="s">
        <v>54</v>
      </c>
      <c r="W27" s="31">
        <v>72667</v>
      </c>
      <c r="X27" s="32" t="s">
        <v>142</v>
      </c>
      <c r="Y27" s="33">
        <v>99667</v>
      </c>
      <c r="Z27" s="129" t="s">
        <v>159</v>
      </c>
      <c r="AA27" s="33"/>
      <c r="AB27" s="129" t="s">
        <v>154</v>
      </c>
      <c r="AC27" s="33"/>
      <c r="AD27" s="128" t="s">
        <v>178</v>
      </c>
      <c r="AE27" s="35"/>
      <c r="AF27" s="128" t="s">
        <v>174</v>
      </c>
      <c r="AG27" s="35"/>
      <c r="AH27" s="163" t="s">
        <v>183</v>
      </c>
      <c r="AI27" s="167">
        <v>15900</v>
      </c>
    </row>
    <row r="28" spans="1:35" x14ac:dyDescent="0.2">
      <c r="A28" s="65">
        <v>27</v>
      </c>
      <c r="B28" s="138" t="s">
        <v>294</v>
      </c>
      <c r="C28" s="140" t="s">
        <v>293</v>
      </c>
      <c r="D28" s="139" t="s">
        <v>295</v>
      </c>
      <c r="E28" s="55" t="s">
        <v>296</v>
      </c>
      <c r="F28" s="55"/>
      <c r="G28" s="24">
        <f t="shared" si="0"/>
        <v>515170</v>
      </c>
      <c r="H28" s="56" t="s">
        <v>124</v>
      </c>
      <c r="I28" s="25">
        <v>51900</v>
      </c>
      <c r="J28" s="26" t="s">
        <v>17</v>
      </c>
      <c r="K28" s="25">
        <v>143286</v>
      </c>
      <c r="L28" s="27" t="s">
        <v>55</v>
      </c>
      <c r="M28" s="29">
        <v>42625</v>
      </c>
      <c r="N28" s="27" t="s">
        <v>34</v>
      </c>
      <c r="O28" s="29">
        <v>18625</v>
      </c>
      <c r="P28" s="29" t="s">
        <v>12</v>
      </c>
      <c r="Q28" s="28">
        <v>72667</v>
      </c>
      <c r="R28" s="127" t="s">
        <v>102</v>
      </c>
      <c r="S28" s="31"/>
      <c r="T28" s="127" t="s">
        <v>25</v>
      </c>
      <c r="U28" s="31"/>
      <c r="V28" s="30" t="s">
        <v>54</v>
      </c>
      <c r="W28" s="31">
        <v>72667</v>
      </c>
      <c r="X28" s="32" t="s">
        <v>145</v>
      </c>
      <c r="Y28" s="33">
        <v>15650</v>
      </c>
      <c r="Z28" s="32" t="s">
        <v>164</v>
      </c>
      <c r="AA28" s="33">
        <v>14800</v>
      </c>
      <c r="AB28" s="32" t="s">
        <v>157</v>
      </c>
      <c r="AC28" s="33">
        <v>51900</v>
      </c>
      <c r="AD28" s="34" t="s">
        <v>180</v>
      </c>
      <c r="AE28" s="35">
        <v>15150</v>
      </c>
      <c r="AF28" s="128" t="s">
        <v>194</v>
      </c>
      <c r="AG28" s="35"/>
      <c r="AH28" s="163" t="s">
        <v>183</v>
      </c>
      <c r="AI28" s="167">
        <v>15900</v>
      </c>
    </row>
    <row r="29" spans="1:35" x14ac:dyDescent="0.2">
      <c r="A29" s="65">
        <v>28</v>
      </c>
      <c r="B29" s="137" t="s">
        <v>246</v>
      </c>
      <c r="C29" s="142" t="s">
        <v>252</v>
      </c>
      <c r="D29" s="139" t="s">
        <v>251</v>
      </c>
      <c r="E29" s="55" t="s">
        <v>250</v>
      </c>
      <c r="F29" s="55"/>
      <c r="G29" s="24">
        <f t="shared" si="0"/>
        <v>444830</v>
      </c>
      <c r="H29" s="56" t="s">
        <v>124</v>
      </c>
      <c r="I29" s="25">
        <v>51900</v>
      </c>
      <c r="J29" s="26" t="s">
        <v>14</v>
      </c>
      <c r="K29" s="25">
        <v>143286</v>
      </c>
      <c r="L29" s="27" t="s">
        <v>26</v>
      </c>
      <c r="M29" s="29">
        <v>25750</v>
      </c>
      <c r="N29" s="27" t="s">
        <v>65</v>
      </c>
      <c r="O29" s="29">
        <v>99667</v>
      </c>
      <c r="P29" s="133" t="s">
        <v>38</v>
      </c>
      <c r="Q29" s="28"/>
      <c r="R29" s="127" t="s">
        <v>49</v>
      </c>
      <c r="S29" s="31"/>
      <c r="T29" s="30" t="s">
        <v>63</v>
      </c>
      <c r="U29" s="31">
        <v>34750</v>
      </c>
      <c r="V29" s="30" t="s">
        <v>54</v>
      </c>
      <c r="W29" s="31">
        <v>72667</v>
      </c>
      <c r="X29" s="32" t="s">
        <v>143</v>
      </c>
      <c r="Y29" s="33">
        <v>16810</v>
      </c>
      <c r="Z29" s="129" t="s">
        <v>151</v>
      </c>
      <c r="AA29" s="33"/>
      <c r="AB29" s="129" t="s">
        <v>163</v>
      </c>
      <c r="AC29" s="33"/>
      <c r="AD29" s="128" t="s">
        <v>178</v>
      </c>
      <c r="AE29" s="35"/>
      <c r="AF29" s="128" t="s">
        <v>200</v>
      </c>
      <c r="AG29" s="35"/>
      <c r="AH29" s="164" t="s">
        <v>171</v>
      </c>
      <c r="AI29" s="167"/>
    </row>
    <row r="30" spans="1:35" x14ac:dyDescent="0.2">
      <c r="A30" s="65">
        <v>29</v>
      </c>
      <c r="B30" s="137" t="s">
        <v>332</v>
      </c>
      <c r="C30" s="142" t="s">
        <v>334</v>
      </c>
      <c r="D30" s="139" t="s">
        <v>336</v>
      </c>
      <c r="E30" s="55" t="s">
        <v>337</v>
      </c>
      <c r="F30" s="55"/>
      <c r="G30" s="24">
        <f t="shared" si="0"/>
        <v>425145</v>
      </c>
      <c r="H30" s="135" t="s">
        <v>8</v>
      </c>
      <c r="I30" s="25"/>
      <c r="J30" s="26" t="s">
        <v>17</v>
      </c>
      <c r="K30" s="25">
        <v>143286</v>
      </c>
      <c r="L30" s="134" t="s">
        <v>36</v>
      </c>
      <c r="M30" s="29"/>
      <c r="N30" s="27" t="s">
        <v>34</v>
      </c>
      <c r="O30" s="29">
        <v>18625</v>
      </c>
      <c r="P30" s="133" t="s">
        <v>38</v>
      </c>
      <c r="Q30" s="28"/>
      <c r="R30" s="127" t="s">
        <v>108</v>
      </c>
      <c r="S30" s="31"/>
      <c r="T30" s="127" t="s">
        <v>102</v>
      </c>
      <c r="U30" s="31"/>
      <c r="V30" s="30" t="s">
        <v>104</v>
      </c>
      <c r="W30" s="31">
        <v>34750</v>
      </c>
      <c r="X30" s="32" t="s">
        <v>155</v>
      </c>
      <c r="Y30" s="33">
        <v>15350</v>
      </c>
      <c r="Z30" s="129" t="s">
        <v>159</v>
      </c>
      <c r="AA30" s="33"/>
      <c r="AB30" s="32" t="s">
        <v>157</v>
      </c>
      <c r="AC30" s="33">
        <v>51900</v>
      </c>
      <c r="AD30" s="34" t="s">
        <v>183</v>
      </c>
      <c r="AE30" s="35">
        <v>15900</v>
      </c>
      <c r="AF30" s="34" t="s">
        <v>192</v>
      </c>
      <c r="AG30" s="35">
        <v>72667</v>
      </c>
      <c r="AH30" s="163" t="s">
        <v>186</v>
      </c>
      <c r="AI30" s="167">
        <v>72667</v>
      </c>
    </row>
    <row r="31" spans="1:35" x14ac:dyDescent="0.2">
      <c r="A31" s="65">
        <v>30</v>
      </c>
      <c r="B31" s="137" t="s">
        <v>331</v>
      </c>
      <c r="C31" s="142" t="s">
        <v>334</v>
      </c>
      <c r="D31" s="139" t="s">
        <v>336</v>
      </c>
      <c r="E31" s="55" t="s">
        <v>337</v>
      </c>
      <c r="F31" s="55"/>
      <c r="G31" s="24">
        <f t="shared" si="0"/>
        <v>416920</v>
      </c>
      <c r="H31" s="135" t="s">
        <v>8</v>
      </c>
      <c r="I31" s="25"/>
      <c r="J31" s="26" t="s">
        <v>17</v>
      </c>
      <c r="K31" s="25">
        <v>143286</v>
      </c>
      <c r="L31" s="134" t="s">
        <v>36</v>
      </c>
      <c r="M31" s="29"/>
      <c r="N31" s="134" t="s">
        <v>38</v>
      </c>
      <c r="O31" s="29"/>
      <c r="P31" s="133" t="s">
        <v>7</v>
      </c>
      <c r="Q31" s="28"/>
      <c r="R31" s="30" t="s">
        <v>104</v>
      </c>
      <c r="S31" s="31">
        <v>34750</v>
      </c>
      <c r="T31" s="30" t="s">
        <v>67</v>
      </c>
      <c r="U31" s="31">
        <v>25750</v>
      </c>
      <c r="V31" s="127" t="s">
        <v>56</v>
      </c>
      <c r="W31" s="31"/>
      <c r="X31" s="32" t="s">
        <v>160</v>
      </c>
      <c r="Y31" s="33">
        <v>72667</v>
      </c>
      <c r="Z31" s="129" t="s">
        <v>159</v>
      </c>
      <c r="AA31" s="33"/>
      <c r="AB31" s="32" t="s">
        <v>157</v>
      </c>
      <c r="AC31" s="33">
        <v>51900</v>
      </c>
      <c r="AD31" s="34" t="s">
        <v>183</v>
      </c>
      <c r="AE31" s="35">
        <v>15900</v>
      </c>
      <c r="AF31" s="34" t="s">
        <v>192</v>
      </c>
      <c r="AG31" s="35">
        <v>72667</v>
      </c>
      <c r="AH31" s="164" t="s">
        <v>201</v>
      </c>
      <c r="AI31" s="167"/>
    </row>
    <row r="32" spans="1:35" x14ac:dyDescent="0.2">
      <c r="A32" s="65">
        <v>31</v>
      </c>
      <c r="B32" s="169" t="s">
        <v>239</v>
      </c>
      <c r="C32" s="37" t="s">
        <v>238</v>
      </c>
      <c r="D32" s="55" t="s">
        <v>242</v>
      </c>
      <c r="E32" s="55" t="s">
        <v>203</v>
      </c>
      <c r="F32" s="55"/>
      <c r="G32" s="24">
        <f t="shared" si="0"/>
        <v>404188</v>
      </c>
      <c r="H32" s="56" t="s">
        <v>124</v>
      </c>
      <c r="I32" s="25">
        <v>51900</v>
      </c>
      <c r="J32" s="26" t="s">
        <v>15</v>
      </c>
      <c r="K32" s="25">
        <v>143286</v>
      </c>
      <c r="L32" s="134" t="s">
        <v>53</v>
      </c>
      <c r="M32" s="29"/>
      <c r="N32" s="134" t="s">
        <v>7</v>
      </c>
      <c r="O32" s="29"/>
      <c r="P32" s="29" t="s">
        <v>65</v>
      </c>
      <c r="Q32" s="28">
        <v>99667</v>
      </c>
      <c r="R32" s="127" t="s">
        <v>102</v>
      </c>
      <c r="S32" s="31"/>
      <c r="T32" s="127" t="s">
        <v>109</v>
      </c>
      <c r="U32" s="31"/>
      <c r="V32" s="30" t="s">
        <v>61</v>
      </c>
      <c r="W32" s="31">
        <v>42625</v>
      </c>
      <c r="X32" s="32" t="s">
        <v>143</v>
      </c>
      <c r="Y32" s="33">
        <v>16810</v>
      </c>
      <c r="Z32" s="129" t="s">
        <v>162</v>
      </c>
      <c r="AA32" s="33"/>
      <c r="AB32" s="129" t="s">
        <v>151</v>
      </c>
      <c r="AC32" s="33"/>
      <c r="AD32" s="34" t="s">
        <v>180</v>
      </c>
      <c r="AE32" s="35">
        <v>15150</v>
      </c>
      <c r="AF32" s="34" t="s">
        <v>197</v>
      </c>
      <c r="AG32" s="35">
        <v>34750</v>
      </c>
      <c r="AH32" s="164" t="s">
        <v>194</v>
      </c>
      <c r="AI32" s="167"/>
    </row>
    <row r="33" spans="1:35" x14ac:dyDescent="0.2">
      <c r="A33" s="65">
        <v>32</v>
      </c>
      <c r="B33" s="67" t="s">
        <v>247</v>
      </c>
      <c r="C33" s="23" t="s">
        <v>253</v>
      </c>
      <c r="D33" s="55" t="s">
        <v>251</v>
      </c>
      <c r="E33" s="55" t="s">
        <v>250</v>
      </c>
      <c r="F33" s="55"/>
      <c r="G33" s="24">
        <f t="shared" si="0"/>
        <v>380951</v>
      </c>
      <c r="H33" s="56" t="s">
        <v>124</v>
      </c>
      <c r="I33" s="25">
        <v>51900</v>
      </c>
      <c r="J33" s="136" t="s">
        <v>8</v>
      </c>
      <c r="K33" s="25"/>
      <c r="L33" s="27" t="s">
        <v>26</v>
      </c>
      <c r="M33" s="29">
        <v>25750</v>
      </c>
      <c r="N33" s="134" t="s">
        <v>24</v>
      </c>
      <c r="O33" s="28"/>
      <c r="P33" s="29" t="s">
        <v>65</v>
      </c>
      <c r="Q33" s="29">
        <v>99667</v>
      </c>
      <c r="R33" s="127" t="s">
        <v>49</v>
      </c>
      <c r="S33" s="31"/>
      <c r="T33" s="127" t="s">
        <v>102</v>
      </c>
      <c r="U33" s="31"/>
      <c r="V33" s="30" t="s">
        <v>54</v>
      </c>
      <c r="W33" s="31">
        <v>72667</v>
      </c>
      <c r="X33" s="32" t="s">
        <v>60</v>
      </c>
      <c r="Y33" s="33">
        <v>15650</v>
      </c>
      <c r="Z33" s="32" t="s">
        <v>142</v>
      </c>
      <c r="AA33" s="33">
        <v>99667</v>
      </c>
      <c r="AB33" s="129" t="s">
        <v>163</v>
      </c>
      <c r="AC33" s="33"/>
      <c r="AD33" s="128" t="s">
        <v>178</v>
      </c>
      <c r="AE33" s="35"/>
      <c r="AF33" s="34" t="s">
        <v>188</v>
      </c>
      <c r="AG33" s="35">
        <v>15650</v>
      </c>
      <c r="AH33" s="164" t="s">
        <v>171</v>
      </c>
      <c r="AI33" s="167"/>
    </row>
    <row r="34" spans="1:35" x14ac:dyDescent="0.2">
      <c r="A34" s="65">
        <v>33</v>
      </c>
      <c r="B34" s="69" t="s">
        <v>298</v>
      </c>
      <c r="C34" s="36" t="s">
        <v>297</v>
      </c>
      <c r="D34" s="55" t="s">
        <v>299</v>
      </c>
      <c r="E34" s="55" t="s">
        <v>203</v>
      </c>
      <c r="F34" s="55"/>
      <c r="G34" s="24">
        <f t="shared" si="0"/>
        <v>374239</v>
      </c>
      <c r="H34" s="56" t="s">
        <v>9</v>
      </c>
      <c r="I34" s="25">
        <v>143286</v>
      </c>
      <c r="J34" s="136" t="s">
        <v>8</v>
      </c>
      <c r="K34" s="25"/>
      <c r="L34" s="134" t="s">
        <v>44</v>
      </c>
      <c r="M34" s="29"/>
      <c r="N34" s="27" t="s">
        <v>35</v>
      </c>
      <c r="O34" s="28">
        <v>15000</v>
      </c>
      <c r="P34" s="29" t="s">
        <v>12</v>
      </c>
      <c r="Q34" s="29">
        <v>72667</v>
      </c>
      <c r="R34" s="30" t="s">
        <v>50</v>
      </c>
      <c r="S34" s="31">
        <v>143286</v>
      </c>
      <c r="T34" s="127" t="s">
        <v>109</v>
      </c>
      <c r="U34" s="31"/>
      <c r="V34" s="127" t="s">
        <v>66</v>
      </c>
      <c r="W34" s="31"/>
      <c r="X34" s="129" t="s">
        <v>165</v>
      </c>
      <c r="Y34" s="33"/>
      <c r="Z34" s="129" t="s">
        <v>161</v>
      </c>
      <c r="AA34" s="33"/>
      <c r="AB34" s="129" t="s">
        <v>158</v>
      </c>
      <c r="AC34" s="33"/>
      <c r="AD34" s="128" t="s">
        <v>178</v>
      </c>
      <c r="AE34" s="35"/>
      <c r="AF34" s="128" t="s">
        <v>174</v>
      </c>
      <c r="AG34" s="35"/>
      <c r="AH34" s="164" t="s">
        <v>171</v>
      </c>
      <c r="AI34" s="167"/>
    </row>
    <row r="35" spans="1:35" x14ac:dyDescent="0.2">
      <c r="A35" s="65">
        <v>34</v>
      </c>
      <c r="B35" s="68" t="s">
        <v>302</v>
      </c>
      <c r="C35" s="23" t="s">
        <v>300</v>
      </c>
      <c r="D35" s="55" t="s">
        <v>304</v>
      </c>
      <c r="E35" s="55" t="s">
        <v>305</v>
      </c>
      <c r="F35" s="55"/>
      <c r="G35" s="24">
        <f t="shared" si="0"/>
        <v>365417</v>
      </c>
      <c r="H35" s="56" t="s">
        <v>124</v>
      </c>
      <c r="I35" s="25">
        <v>51900</v>
      </c>
      <c r="J35" s="136" t="s">
        <v>8</v>
      </c>
      <c r="K35" s="25"/>
      <c r="L35" s="27" t="s">
        <v>34</v>
      </c>
      <c r="M35" s="28">
        <v>18625</v>
      </c>
      <c r="N35" s="27" t="s">
        <v>30</v>
      </c>
      <c r="O35" s="28">
        <v>99967</v>
      </c>
      <c r="P35" s="29" t="s">
        <v>13</v>
      </c>
      <c r="Q35" s="29">
        <v>16100</v>
      </c>
      <c r="R35" s="127" t="s">
        <v>102</v>
      </c>
      <c r="S35" s="31"/>
      <c r="T35" s="30" t="s">
        <v>104</v>
      </c>
      <c r="U35" s="31">
        <v>34750</v>
      </c>
      <c r="V35" s="30" t="s">
        <v>61</v>
      </c>
      <c r="W35" s="31">
        <v>42625</v>
      </c>
      <c r="X35" s="129" t="s">
        <v>158</v>
      </c>
      <c r="Y35" s="33"/>
      <c r="Z35" s="32" t="s">
        <v>164</v>
      </c>
      <c r="AA35" s="33">
        <v>14800</v>
      </c>
      <c r="AB35" s="32" t="s">
        <v>157</v>
      </c>
      <c r="AC35" s="33">
        <v>51900</v>
      </c>
      <c r="AD35" s="34" t="s">
        <v>197</v>
      </c>
      <c r="AE35" s="35">
        <v>34750</v>
      </c>
      <c r="AF35" s="128" t="s">
        <v>194</v>
      </c>
      <c r="AG35" s="35"/>
      <c r="AH35" s="164" t="s">
        <v>184</v>
      </c>
      <c r="AI35" s="167"/>
    </row>
    <row r="36" spans="1:35" x14ac:dyDescent="0.2">
      <c r="A36" s="65">
        <v>35</v>
      </c>
      <c r="B36" s="67" t="s">
        <v>235</v>
      </c>
      <c r="C36" s="23" t="s">
        <v>234</v>
      </c>
      <c r="D36" s="55" t="s">
        <v>236</v>
      </c>
      <c r="E36" s="55" t="s">
        <v>203</v>
      </c>
      <c r="F36" s="55"/>
      <c r="G36" s="24">
        <f t="shared" si="0"/>
        <v>361978</v>
      </c>
      <c r="H36" s="135" t="s">
        <v>62</v>
      </c>
      <c r="I36" s="25"/>
      <c r="J36" s="26" t="s">
        <v>15</v>
      </c>
      <c r="K36" s="25">
        <v>143286</v>
      </c>
      <c r="L36" s="27" t="s">
        <v>26</v>
      </c>
      <c r="M36" s="28">
        <v>25750</v>
      </c>
      <c r="N36" s="134" t="s">
        <v>7</v>
      </c>
      <c r="O36" s="28"/>
      <c r="P36" s="133" t="s">
        <v>38</v>
      </c>
      <c r="Q36" s="29"/>
      <c r="R36" s="127" t="s">
        <v>102</v>
      </c>
      <c r="S36" s="31"/>
      <c r="T36" s="30" t="s">
        <v>237</v>
      </c>
      <c r="U36" s="31">
        <v>25750</v>
      </c>
      <c r="V36" s="30" t="s">
        <v>61</v>
      </c>
      <c r="W36" s="31">
        <v>42625</v>
      </c>
      <c r="X36" s="129" t="s">
        <v>115</v>
      </c>
      <c r="Y36" s="33"/>
      <c r="Z36" s="32" t="s">
        <v>150</v>
      </c>
      <c r="AA36" s="33">
        <v>51900</v>
      </c>
      <c r="AB36" s="129" t="s">
        <v>151</v>
      </c>
      <c r="AC36" s="33"/>
      <c r="AD36" s="128" t="s">
        <v>174</v>
      </c>
      <c r="AE36" s="35"/>
      <c r="AF36" s="34" t="s">
        <v>192</v>
      </c>
      <c r="AG36" s="35">
        <v>72667</v>
      </c>
      <c r="AH36" s="164" t="s">
        <v>171</v>
      </c>
      <c r="AI36" s="167"/>
    </row>
    <row r="37" spans="1:35" x14ac:dyDescent="0.2">
      <c r="A37" s="65">
        <v>36</v>
      </c>
      <c r="B37" s="67" t="s">
        <v>255</v>
      </c>
      <c r="C37" s="37" t="s">
        <v>254</v>
      </c>
      <c r="D37" s="55" t="s">
        <v>256</v>
      </c>
      <c r="E37" s="55" t="s">
        <v>203</v>
      </c>
      <c r="F37" s="55"/>
      <c r="G37" s="24">
        <f t="shared" si="0"/>
        <v>354300</v>
      </c>
      <c r="H37" s="56" t="s">
        <v>124</v>
      </c>
      <c r="I37" s="25">
        <v>51900</v>
      </c>
      <c r="J37" s="136" t="s">
        <v>8</v>
      </c>
      <c r="K37" s="25"/>
      <c r="L37" s="27" t="s">
        <v>34</v>
      </c>
      <c r="M37" s="28">
        <v>18625</v>
      </c>
      <c r="N37" s="27" t="s">
        <v>46</v>
      </c>
      <c r="O37" s="28">
        <v>226000</v>
      </c>
      <c r="P37" s="133" t="s">
        <v>38</v>
      </c>
      <c r="Q37" s="29"/>
      <c r="R37" s="127" t="s">
        <v>109</v>
      </c>
      <c r="S37" s="31"/>
      <c r="T37" s="30" t="s">
        <v>61</v>
      </c>
      <c r="U37" s="31">
        <v>42625</v>
      </c>
      <c r="V37" s="127" t="s">
        <v>25</v>
      </c>
      <c r="W37" s="31"/>
      <c r="X37" s="129" t="s">
        <v>115</v>
      </c>
      <c r="Y37" s="33"/>
      <c r="Z37" s="129" t="s">
        <v>163</v>
      </c>
      <c r="AA37" s="33"/>
      <c r="AB37" s="129" t="s">
        <v>159</v>
      </c>
      <c r="AC37" s="33"/>
      <c r="AD37" s="34" t="s">
        <v>180</v>
      </c>
      <c r="AE37" s="35">
        <v>15150</v>
      </c>
      <c r="AF37" s="128" t="s">
        <v>185</v>
      </c>
      <c r="AG37" s="35"/>
      <c r="AH37" s="164" t="s">
        <v>196</v>
      </c>
      <c r="AI37" s="167"/>
    </row>
    <row r="38" spans="1:35" x14ac:dyDescent="0.2">
      <c r="A38" s="65">
        <v>37</v>
      </c>
      <c r="B38" s="67" t="s">
        <v>232</v>
      </c>
      <c r="C38" s="37" t="s">
        <v>231</v>
      </c>
      <c r="D38" s="55" t="s">
        <v>233</v>
      </c>
      <c r="E38" s="55" t="s">
        <v>203</v>
      </c>
      <c r="F38" s="55"/>
      <c r="G38" s="24">
        <f t="shared" si="0"/>
        <v>345403</v>
      </c>
      <c r="H38" s="56" t="s">
        <v>14</v>
      </c>
      <c r="I38" s="25">
        <v>143286</v>
      </c>
      <c r="J38" s="136" t="s">
        <v>16</v>
      </c>
      <c r="K38" s="25"/>
      <c r="L38" s="27" t="s">
        <v>52</v>
      </c>
      <c r="M38" s="28">
        <v>18625</v>
      </c>
      <c r="N38" s="27" t="s">
        <v>30</v>
      </c>
      <c r="O38" s="28">
        <v>99967</v>
      </c>
      <c r="P38" s="29" t="s">
        <v>35</v>
      </c>
      <c r="Q38" s="29">
        <v>15000</v>
      </c>
      <c r="R38" s="30" t="s">
        <v>104</v>
      </c>
      <c r="S38" s="31">
        <v>34750</v>
      </c>
      <c r="T38" s="127" t="s">
        <v>109</v>
      </c>
      <c r="U38" s="31"/>
      <c r="V38" s="30" t="s">
        <v>20</v>
      </c>
      <c r="W38" s="31">
        <v>18625</v>
      </c>
      <c r="X38" s="129" t="s">
        <v>140</v>
      </c>
      <c r="Y38" s="33"/>
      <c r="Z38" s="129" t="s">
        <v>165</v>
      </c>
      <c r="AA38" s="33"/>
      <c r="AB38" s="129" t="s">
        <v>158</v>
      </c>
      <c r="AC38" s="33"/>
      <c r="AD38" s="34" t="s">
        <v>180</v>
      </c>
      <c r="AE38" s="35">
        <v>15150</v>
      </c>
      <c r="AF38" s="128" t="s">
        <v>168</v>
      </c>
      <c r="AG38" s="35"/>
      <c r="AH38" s="164" t="s">
        <v>171</v>
      </c>
      <c r="AI38" s="167"/>
    </row>
    <row r="39" spans="1:35" x14ac:dyDescent="0.2">
      <c r="A39" s="65">
        <v>38</v>
      </c>
      <c r="B39" s="68" t="s">
        <v>285</v>
      </c>
      <c r="C39" s="36" t="s">
        <v>284</v>
      </c>
      <c r="D39" s="55" t="s">
        <v>286</v>
      </c>
      <c r="E39" s="55" t="s">
        <v>286</v>
      </c>
      <c r="F39" s="55"/>
      <c r="G39" s="24">
        <f t="shared" si="0"/>
        <v>344778</v>
      </c>
      <c r="H39" s="56" t="s">
        <v>14</v>
      </c>
      <c r="I39" s="25">
        <v>143286</v>
      </c>
      <c r="J39" s="136" t="s">
        <v>8</v>
      </c>
      <c r="K39" s="25"/>
      <c r="L39" s="134" t="s">
        <v>24</v>
      </c>
      <c r="M39" s="28"/>
      <c r="N39" s="27" t="s">
        <v>30</v>
      </c>
      <c r="O39" s="29">
        <v>99967</v>
      </c>
      <c r="P39" s="133" t="s">
        <v>47</v>
      </c>
      <c r="Q39" s="29"/>
      <c r="R39" s="127" t="s">
        <v>27</v>
      </c>
      <c r="S39" s="31"/>
      <c r="T39" s="30" t="s">
        <v>133</v>
      </c>
      <c r="U39" s="31">
        <v>18625</v>
      </c>
      <c r="V39" s="30" t="s">
        <v>31</v>
      </c>
      <c r="W39" s="31">
        <v>51900</v>
      </c>
      <c r="X39" s="129" t="s">
        <v>152</v>
      </c>
      <c r="Y39" s="33"/>
      <c r="Z39" s="32" t="s">
        <v>146</v>
      </c>
      <c r="AA39" s="33">
        <v>15350</v>
      </c>
      <c r="AB39" s="32" t="s">
        <v>145</v>
      </c>
      <c r="AC39" s="33">
        <v>15650</v>
      </c>
      <c r="AD39" s="128" t="s">
        <v>172</v>
      </c>
      <c r="AE39" s="35"/>
      <c r="AF39" s="128" t="s">
        <v>185</v>
      </c>
      <c r="AG39" s="35"/>
      <c r="AH39" s="164" t="s">
        <v>171</v>
      </c>
      <c r="AI39" s="167"/>
    </row>
    <row r="40" spans="1:35" x14ac:dyDescent="0.2">
      <c r="A40" s="65">
        <v>39</v>
      </c>
      <c r="B40" s="67" t="s">
        <v>330</v>
      </c>
      <c r="C40" s="23" t="s">
        <v>334</v>
      </c>
      <c r="D40" s="55" t="s">
        <v>335</v>
      </c>
      <c r="E40" s="55" t="s">
        <v>203</v>
      </c>
      <c r="F40" s="55"/>
      <c r="G40" s="24">
        <f t="shared" si="0"/>
        <v>266509</v>
      </c>
      <c r="H40" s="135" t="s">
        <v>16</v>
      </c>
      <c r="I40" s="25"/>
      <c r="J40" s="136" t="s">
        <v>8</v>
      </c>
      <c r="K40" s="25"/>
      <c r="L40" s="134" t="s">
        <v>36</v>
      </c>
      <c r="M40" s="28"/>
      <c r="N40" s="27" t="s">
        <v>34</v>
      </c>
      <c r="O40" s="29">
        <v>18625</v>
      </c>
      <c r="P40" s="29" t="s">
        <v>12</v>
      </c>
      <c r="Q40" s="29">
        <v>72667</v>
      </c>
      <c r="R40" s="127" t="s">
        <v>106</v>
      </c>
      <c r="S40" s="31"/>
      <c r="T40" s="30" t="s">
        <v>104</v>
      </c>
      <c r="U40" s="31">
        <v>34750</v>
      </c>
      <c r="V40" s="127" t="s">
        <v>131</v>
      </c>
      <c r="W40" s="31"/>
      <c r="X40" s="129" t="s">
        <v>115</v>
      </c>
      <c r="Y40" s="33"/>
      <c r="Z40" s="129" t="s">
        <v>159</v>
      </c>
      <c r="AA40" s="33"/>
      <c r="AB40" s="32" t="s">
        <v>157</v>
      </c>
      <c r="AC40" s="33">
        <v>51900</v>
      </c>
      <c r="AD40" s="34" t="s">
        <v>183</v>
      </c>
      <c r="AE40" s="35">
        <v>15900</v>
      </c>
      <c r="AF40" s="34" t="s">
        <v>192</v>
      </c>
      <c r="AG40" s="35">
        <v>72667</v>
      </c>
      <c r="AH40" s="164" t="s">
        <v>184</v>
      </c>
      <c r="AI40" s="167"/>
    </row>
    <row r="41" spans="1:35" x14ac:dyDescent="0.2">
      <c r="A41" s="65">
        <v>40</v>
      </c>
      <c r="B41" s="68" t="s">
        <v>281</v>
      </c>
      <c r="C41" s="36" t="s">
        <v>282</v>
      </c>
      <c r="D41" s="55" t="s">
        <v>283</v>
      </c>
      <c r="E41" s="55" t="s">
        <v>203</v>
      </c>
      <c r="F41" s="55"/>
      <c r="G41" s="24">
        <f t="shared" si="0"/>
        <v>259277</v>
      </c>
      <c r="H41" s="56" t="s">
        <v>124</v>
      </c>
      <c r="I41" s="25">
        <v>51900</v>
      </c>
      <c r="J41" s="26" t="s">
        <v>4</v>
      </c>
      <c r="K41" s="25">
        <v>42625</v>
      </c>
      <c r="L41" s="27" t="s">
        <v>34</v>
      </c>
      <c r="M41" s="28">
        <v>18625</v>
      </c>
      <c r="N41" s="27" t="s">
        <v>35</v>
      </c>
      <c r="O41" s="29">
        <v>15000</v>
      </c>
      <c r="P41" s="29" t="s">
        <v>12</v>
      </c>
      <c r="Q41" s="29">
        <v>72667</v>
      </c>
      <c r="R41" s="127" t="s">
        <v>135</v>
      </c>
      <c r="S41" s="31"/>
      <c r="T41" s="30" t="s">
        <v>67</v>
      </c>
      <c r="U41" s="31">
        <v>25750</v>
      </c>
      <c r="V41" s="127" t="s">
        <v>106</v>
      </c>
      <c r="W41" s="31"/>
      <c r="X41" s="32" t="s">
        <v>143</v>
      </c>
      <c r="Y41" s="33">
        <v>16810</v>
      </c>
      <c r="Z41" s="129" t="s">
        <v>154</v>
      </c>
      <c r="AA41" s="33"/>
      <c r="AB41" s="129" t="s">
        <v>151</v>
      </c>
      <c r="AC41" s="33"/>
      <c r="AD41" s="128" t="s">
        <v>174</v>
      </c>
      <c r="AE41" s="35"/>
      <c r="AF41" s="34" t="s">
        <v>183</v>
      </c>
      <c r="AG41" s="35">
        <v>15900</v>
      </c>
      <c r="AH41" s="164" t="s">
        <v>184</v>
      </c>
      <c r="AI41" s="167"/>
    </row>
    <row r="42" spans="1:35" ht="11.55" thickBot="1" x14ac:dyDescent="0.25">
      <c r="A42" s="66">
        <v>41</v>
      </c>
      <c r="B42" s="126" t="s">
        <v>245</v>
      </c>
      <c r="C42" s="170" t="s">
        <v>248</v>
      </c>
      <c r="D42" s="61" t="s">
        <v>249</v>
      </c>
      <c r="E42" s="61" t="s">
        <v>203</v>
      </c>
      <c r="F42" s="61"/>
      <c r="G42" s="38">
        <f t="shared" si="0"/>
        <v>230544</v>
      </c>
      <c r="H42" s="171" t="s">
        <v>8</v>
      </c>
      <c r="I42" s="39"/>
      <c r="J42" s="177" t="s">
        <v>16</v>
      </c>
      <c r="K42" s="39"/>
      <c r="L42" s="40" t="s">
        <v>26</v>
      </c>
      <c r="M42" s="41">
        <v>25750</v>
      </c>
      <c r="N42" s="172" t="s">
        <v>53</v>
      </c>
      <c r="O42" s="42"/>
      <c r="P42" s="42" t="s">
        <v>65</v>
      </c>
      <c r="Q42" s="42">
        <v>99667</v>
      </c>
      <c r="R42" s="130" t="s">
        <v>49</v>
      </c>
      <c r="S42" s="43"/>
      <c r="T42" s="130" t="s">
        <v>59</v>
      </c>
      <c r="U42" s="43"/>
      <c r="V42" s="73" t="s">
        <v>54</v>
      </c>
      <c r="W42" s="43">
        <v>72667</v>
      </c>
      <c r="X42" s="74" t="s">
        <v>143</v>
      </c>
      <c r="Y42" s="44">
        <v>16810</v>
      </c>
      <c r="Z42" s="132" t="s">
        <v>153</v>
      </c>
      <c r="AA42" s="44"/>
      <c r="AB42" s="132" t="s">
        <v>163</v>
      </c>
      <c r="AC42" s="44"/>
      <c r="AD42" s="178" t="s">
        <v>178</v>
      </c>
      <c r="AE42" s="45"/>
      <c r="AF42" s="75" t="s">
        <v>188</v>
      </c>
      <c r="AG42" s="45">
        <v>15650</v>
      </c>
      <c r="AH42" s="165" t="s">
        <v>171</v>
      </c>
      <c r="AI42" s="168"/>
    </row>
    <row r="43" spans="1:35" s="48" customFormat="1" x14ac:dyDescent="0.2">
      <c r="A43" s="46"/>
      <c r="B43" s="47"/>
      <c r="G43" s="49"/>
      <c r="I43" s="50"/>
      <c r="K43" s="50"/>
      <c r="M43" s="50"/>
      <c r="O43" s="50"/>
      <c r="P43" s="50"/>
      <c r="Q43" s="50"/>
      <c r="S43" s="50"/>
      <c r="U43" s="50"/>
      <c r="W43" s="50"/>
      <c r="Y43" s="50"/>
      <c r="AA43" s="50"/>
      <c r="AC43" s="50"/>
      <c r="AE43" s="50"/>
      <c r="AG43" s="50"/>
      <c r="AI43" s="50"/>
    </row>
    <row r="55" spans="3:35" x14ac:dyDescent="0.2">
      <c r="C55" s="52"/>
      <c r="D55" s="22"/>
      <c r="E55" s="22"/>
      <c r="F55" s="22"/>
      <c r="H55" s="53"/>
      <c r="I55" s="22"/>
      <c r="J55" s="53"/>
      <c r="K55" s="22"/>
      <c r="L55" s="53"/>
      <c r="M55" s="22"/>
      <c r="N55" s="53"/>
      <c r="Q55" s="22"/>
      <c r="R55" s="53"/>
      <c r="S55" s="22"/>
      <c r="T55" s="53"/>
      <c r="U55" s="22"/>
      <c r="V55" s="53"/>
      <c r="W55" s="22"/>
      <c r="X55" s="53"/>
      <c r="Y55" s="22"/>
      <c r="Z55" s="53"/>
      <c r="AA55" s="22"/>
      <c r="AB55" s="53"/>
      <c r="AC55" s="22"/>
      <c r="AD55" s="53"/>
      <c r="AE55" s="22"/>
      <c r="AF55" s="53"/>
      <c r="AG55" s="22"/>
      <c r="AH55" s="53"/>
      <c r="AI55" s="22"/>
    </row>
    <row r="56" spans="3:35" x14ac:dyDescent="0.2">
      <c r="C56" s="52"/>
      <c r="D56" s="22"/>
      <c r="E56" s="22"/>
      <c r="F56" s="22"/>
      <c r="H56" s="53"/>
      <c r="I56" s="22"/>
      <c r="J56" s="53"/>
      <c r="K56" s="22"/>
      <c r="L56" s="53"/>
      <c r="M56" s="22"/>
      <c r="N56" s="53"/>
      <c r="Q56" s="22"/>
      <c r="R56" s="53"/>
      <c r="S56" s="22"/>
      <c r="T56" s="53"/>
      <c r="U56" s="22"/>
      <c r="V56" s="53"/>
      <c r="W56" s="22"/>
      <c r="X56" s="53"/>
      <c r="Y56" s="22"/>
      <c r="Z56" s="53"/>
      <c r="AA56" s="22"/>
      <c r="AB56" s="53"/>
      <c r="AC56" s="22"/>
      <c r="AD56" s="53"/>
      <c r="AE56" s="22"/>
      <c r="AF56" s="53"/>
      <c r="AG56" s="22"/>
      <c r="AH56" s="53"/>
      <c r="AI56" s="22"/>
    </row>
    <row r="57" spans="3:35" x14ac:dyDescent="0.2">
      <c r="C57" s="52"/>
      <c r="D57" s="22"/>
      <c r="E57" s="22"/>
      <c r="F57" s="22"/>
      <c r="H57" s="53"/>
      <c r="I57" s="22"/>
      <c r="J57" s="53"/>
      <c r="K57" s="22"/>
      <c r="L57" s="53"/>
      <c r="M57" s="22"/>
      <c r="N57" s="53"/>
      <c r="Q57" s="22"/>
      <c r="R57" s="53"/>
      <c r="S57" s="22"/>
      <c r="T57" s="53"/>
      <c r="U57" s="22"/>
      <c r="V57" s="53"/>
      <c r="W57" s="22"/>
      <c r="X57" s="53"/>
      <c r="Y57" s="22"/>
      <c r="Z57" s="53"/>
      <c r="AA57" s="22"/>
      <c r="AB57" s="53"/>
      <c r="AC57" s="22"/>
      <c r="AD57" s="53"/>
      <c r="AE57" s="22"/>
      <c r="AF57" s="53"/>
      <c r="AG57" s="22"/>
      <c r="AH57" s="53"/>
      <c r="AI57" s="22"/>
    </row>
    <row r="58" spans="3:35" x14ac:dyDescent="0.2">
      <c r="C58" s="52"/>
      <c r="D58" s="22"/>
      <c r="E58" s="22"/>
      <c r="F58" s="22"/>
      <c r="H58" s="53"/>
      <c r="I58" s="22"/>
      <c r="J58" s="53"/>
      <c r="K58" s="22"/>
      <c r="L58" s="53"/>
      <c r="M58" s="22"/>
      <c r="N58" s="53"/>
      <c r="Q58" s="22"/>
      <c r="R58" s="53"/>
      <c r="S58" s="22"/>
      <c r="T58" s="53"/>
      <c r="U58" s="22"/>
      <c r="V58" s="53"/>
      <c r="W58" s="22"/>
      <c r="X58" s="53"/>
      <c r="Y58" s="22"/>
      <c r="Z58" s="53"/>
      <c r="AA58" s="22"/>
      <c r="AB58" s="53"/>
      <c r="AC58" s="22"/>
      <c r="AD58" s="53"/>
      <c r="AE58" s="22"/>
      <c r="AF58" s="53"/>
      <c r="AG58" s="22"/>
      <c r="AH58" s="53"/>
      <c r="AI58" s="22"/>
    </row>
    <row r="59" spans="3:35" x14ac:dyDescent="0.2">
      <c r="C59" s="52"/>
      <c r="D59" s="22"/>
      <c r="E59" s="22"/>
      <c r="F59" s="22"/>
      <c r="H59" s="53"/>
      <c r="I59" s="22"/>
      <c r="J59" s="53"/>
      <c r="K59" s="22"/>
      <c r="L59" s="53"/>
      <c r="M59" s="22"/>
      <c r="N59" s="53"/>
      <c r="Q59" s="22"/>
      <c r="R59" s="53"/>
      <c r="S59" s="22"/>
      <c r="T59" s="53"/>
      <c r="U59" s="22"/>
      <c r="V59" s="53"/>
      <c r="W59" s="22"/>
      <c r="X59" s="53"/>
      <c r="Y59" s="22"/>
      <c r="Z59" s="53"/>
      <c r="AA59" s="22"/>
      <c r="AB59" s="53"/>
      <c r="AC59" s="22"/>
      <c r="AD59" s="53"/>
      <c r="AE59" s="22"/>
      <c r="AF59" s="53"/>
      <c r="AG59" s="22"/>
      <c r="AH59" s="53"/>
      <c r="AI59" s="22"/>
    </row>
    <row r="60" spans="3:35" x14ac:dyDescent="0.2">
      <c r="C60" s="52"/>
      <c r="D60" s="22"/>
      <c r="E60" s="22"/>
      <c r="F60" s="22"/>
      <c r="H60" s="53"/>
      <c r="I60" s="22"/>
      <c r="J60" s="53"/>
      <c r="K60" s="22"/>
      <c r="L60" s="53"/>
      <c r="M60" s="22"/>
      <c r="N60" s="53"/>
      <c r="Q60" s="22"/>
      <c r="R60" s="53"/>
      <c r="S60" s="22"/>
      <c r="T60" s="53"/>
      <c r="U60" s="22"/>
      <c r="V60" s="53"/>
      <c r="W60" s="22"/>
      <c r="X60" s="53"/>
      <c r="Y60" s="22"/>
      <c r="Z60" s="53"/>
      <c r="AA60" s="22"/>
      <c r="AB60" s="53"/>
      <c r="AC60" s="22"/>
      <c r="AD60" s="53"/>
      <c r="AE60" s="22"/>
      <c r="AF60" s="53"/>
      <c r="AG60" s="22"/>
      <c r="AH60" s="53"/>
      <c r="AI60" s="22"/>
    </row>
    <row r="61" spans="3:35" x14ac:dyDescent="0.2">
      <c r="C61" s="52"/>
      <c r="D61" s="22"/>
      <c r="E61" s="22"/>
      <c r="F61" s="22"/>
      <c r="H61" s="53"/>
      <c r="I61" s="22"/>
      <c r="J61" s="53"/>
      <c r="K61" s="22"/>
      <c r="L61" s="53"/>
      <c r="M61" s="22"/>
      <c r="N61" s="53"/>
      <c r="Q61" s="22"/>
      <c r="R61" s="53"/>
      <c r="S61" s="22"/>
      <c r="T61" s="53"/>
      <c r="U61" s="22"/>
      <c r="V61" s="53"/>
      <c r="W61" s="22"/>
      <c r="X61" s="53"/>
      <c r="Y61" s="22"/>
      <c r="Z61" s="53"/>
      <c r="AA61" s="22"/>
      <c r="AB61" s="53"/>
      <c r="AC61" s="22"/>
      <c r="AD61" s="53"/>
      <c r="AE61" s="22"/>
      <c r="AF61" s="53"/>
      <c r="AG61" s="22"/>
      <c r="AH61" s="53"/>
      <c r="AI61" s="22"/>
    </row>
    <row r="62" spans="3:35" x14ac:dyDescent="0.2">
      <c r="C62" s="52"/>
      <c r="D62" s="22"/>
      <c r="E62" s="22"/>
      <c r="F62" s="22"/>
      <c r="H62" s="53"/>
      <c r="I62" s="22"/>
      <c r="J62" s="53"/>
      <c r="K62" s="22"/>
      <c r="L62" s="53"/>
      <c r="M62" s="22"/>
      <c r="N62" s="53"/>
      <c r="Q62" s="22"/>
      <c r="R62" s="53"/>
      <c r="S62" s="22"/>
      <c r="T62" s="53"/>
      <c r="U62" s="22"/>
      <c r="V62" s="53"/>
      <c r="W62" s="22"/>
      <c r="X62" s="53"/>
      <c r="Y62" s="22"/>
      <c r="Z62" s="53"/>
      <c r="AA62" s="22"/>
      <c r="AB62" s="53"/>
      <c r="AC62" s="22"/>
      <c r="AD62" s="53"/>
      <c r="AE62" s="22"/>
      <c r="AF62" s="53"/>
      <c r="AG62" s="22"/>
      <c r="AH62" s="53"/>
      <c r="AI62" s="22"/>
    </row>
    <row r="63" spans="3:35" x14ac:dyDescent="0.2">
      <c r="C63" s="52"/>
      <c r="D63" s="22"/>
      <c r="E63" s="22"/>
      <c r="F63" s="22"/>
      <c r="H63" s="53"/>
      <c r="I63" s="22"/>
      <c r="J63" s="53"/>
      <c r="K63" s="22"/>
      <c r="L63" s="53"/>
      <c r="M63" s="22"/>
      <c r="N63" s="53"/>
      <c r="Q63" s="22"/>
      <c r="R63" s="53"/>
      <c r="S63" s="22"/>
      <c r="T63" s="53"/>
      <c r="U63" s="22"/>
      <c r="V63" s="53"/>
      <c r="W63" s="22"/>
      <c r="X63" s="53"/>
      <c r="Y63" s="22"/>
      <c r="Z63" s="53"/>
      <c r="AA63" s="22"/>
      <c r="AB63" s="53"/>
      <c r="AC63" s="22"/>
      <c r="AD63" s="53"/>
      <c r="AE63" s="22"/>
      <c r="AF63" s="53"/>
      <c r="AG63" s="22"/>
      <c r="AH63" s="53"/>
      <c r="AI63" s="22"/>
    </row>
    <row r="64" spans="3:35" x14ac:dyDescent="0.2">
      <c r="C64" s="52"/>
      <c r="D64" s="22"/>
      <c r="E64" s="22"/>
      <c r="F64" s="22"/>
      <c r="H64" s="53"/>
      <c r="I64" s="22"/>
      <c r="J64" s="53"/>
      <c r="K64" s="22"/>
      <c r="L64" s="53"/>
      <c r="M64" s="22"/>
      <c r="N64" s="53"/>
      <c r="Q64" s="22"/>
      <c r="R64" s="53"/>
      <c r="S64" s="22"/>
      <c r="T64" s="53"/>
      <c r="U64" s="22"/>
      <c r="V64" s="53"/>
      <c r="W64" s="22"/>
      <c r="X64" s="53"/>
      <c r="Y64" s="22"/>
      <c r="Z64" s="53"/>
      <c r="AA64" s="22"/>
      <c r="AB64" s="53"/>
      <c r="AC64" s="22"/>
      <c r="AD64" s="53"/>
      <c r="AE64" s="22"/>
      <c r="AF64" s="53"/>
      <c r="AG64" s="22"/>
      <c r="AH64" s="53"/>
      <c r="AI64" s="22"/>
    </row>
    <row r="65" spans="3:35" x14ac:dyDescent="0.2">
      <c r="C65" s="52"/>
      <c r="D65" s="22"/>
      <c r="E65" s="22"/>
      <c r="F65" s="22"/>
      <c r="H65" s="53"/>
      <c r="I65" s="22"/>
      <c r="J65" s="53"/>
      <c r="K65" s="22"/>
      <c r="L65" s="53"/>
      <c r="M65" s="22"/>
      <c r="N65" s="53"/>
      <c r="Q65" s="22"/>
      <c r="R65" s="53"/>
      <c r="S65" s="22"/>
      <c r="T65" s="53"/>
      <c r="U65" s="22"/>
      <c r="V65" s="53"/>
      <c r="W65" s="22"/>
      <c r="X65" s="53"/>
      <c r="Y65" s="22"/>
      <c r="Z65" s="53"/>
      <c r="AA65" s="22"/>
      <c r="AB65" s="53"/>
      <c r="AC65" s="22"/>
      <c r="AD65" s="53"/>
      <c r="AE65" s="22"/>
      <c r="AF65" s="53"/>
      <c r="AG65" s="22"/>
      <c r="AH65" s="53"/>
      <c r="AI65" s="22"/>
    </row>
    <row r="66" spans="3:35" x14ac:dyDescent="0.2">
      <c r="C66" s="52"/>
      <c r="D66" s="22"/>
      <c r="E66" s="22"/>
      <c r="F66" s="22"/>
      <c r="H66" s="53"/>
      <c r="I66" s="22"/>
      <c r="J66" s="53"/>
      <c r="K66" s="22"/>
      <c r="L66" s="53"/>
      <c r="M66" s="22"/>
      <c r="N66" s="53"/>
      <c r="Q66" s="22"/>
      <c r="R66" s="53"/>
      <c r="S66" s="22"/>
      <c r="T66" s="53"/>
      <c r="U66" s="22"/>
      <c r="V66" s="53"/>
      <c r="W66" s="22"/>
      <c r="X66" s="53"/>
      <c r="Y66" s="22"/>
      <c r="Z66" s="53"/>
      <c r="AA66" s="22"/>
      <c r="AB66" s="53"/>
      <c r="AC66" s="22"/>
      <c r="AD66" s="53"/>
      <c r="AE66" s="22"/>
      <c r="AF66" s="53"/>
      <c r="AG66" s="22"/>
      <c r="AH66" s="53"/>
      <c r="AI66" s="22"/>
    </row>
    <row r="67" spans="3:35" x14ac:dyDescent="0.2">
      <c r="C67" s="52"/>
      <c r="D67" s="22"/>
      <c r="E67" s="22"/>
      <c r="F67" s="22"/>
      <c r="H67" s="53"/>
      <c r="I67" s="22"/>
      <c r="J67" s="53"/>
      <c r="K67" s="22"/>
      <c r="L67" s="53"/>
      <c r="M67" s="22"/>
      <c r="N67" s="53"/>
      <c r="Q67" s="22"/>
      <c r="R67" s="53"/>
      <c r="S67" s="22"/>
      <c r="T67" s="53"/>
      <c r="U67" s="22"/>
      <c r="V67" s="53"/>
      <c r="W67" s="22"/>
      <c r="X67" s="53"/>
      <c r="Y67" s="22"/>
      <c r="Z67" s="53"/>
      <c r="AA67" s="22"/>
      <c r="AB67" s="53"/>
      <c r="AC67" s="22"/>
      <c r="AD67" s="53"/>
      <c r="AE67" s="22"/>
      <c r="AF67" s="53"/>
      <c r="AG67" s="22"/>
      <c r="AH67" s="53"/>
      <c r="AI67" s="22"/>
    </row>
  </sheetData>
  <autoFilter ref="A1:AI42" xr:uid="{00000000-0009-0000-0000-000000000000}"/>
  <sortState xmlns:xlrd2="http://schemas.microsoft.com/office/spreadsheetml/2017/richdata2" ref="A2:XFD42">
    <sortCondition descending="1" ref="G2:G42"/>
    <sortCondition ref="E2:E42"/>
    <sortCondition ref="B2:B4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39"/>
  <sheetViews>
    <sheetView zoomScale="90" zoomScaleNormal="90" workbookViewId="0">
      <pane xSplit="3" ySplit="2" topLeftCell="F3" activePane="bottomRight" state="frozen"/>
      <selection pane="topRight" activeCell="E1" sqref="E1"/>
      <selection pane="bottomLeft" activeCell="A3" sqref="A3"/>
      <selection pane="bottomRight" activeCell="M28" sqref="M28"/>
    </sheetView>
  </sheetViews>
  <sheetFormatPr defaultColWidth="39" defaultRowHeight="10.9" x14ac:dyDescent="0.25"/>
  <cols>
    <col min="1" max="1" width="5.125" style="3" bestFit="1" customWidth="1"/>
    <col min="2" max="2" width="1.125" style="3" customWidth="1"/>
    <col min="3" max="3" width="14" style="3" customWidth="1"/>
    <col min="4" max="4" width="6.875" style="1" customWidth="1"/>
    <col min="5" max="5" width="5.125" style="1" bestFit="1" customWidth="1"/>
    <col min="6" max="6" width="9.125" style="4" customWidth="1"/>
    <col min="7" max="7" width="1.5" style="3" customWidth="1"/>
    <col min="8" max="8" width="15.25" style="3" customWidth="1"/>
    <col min="9" max="9" width="7.375" style="3" customWidth="1"/>
    <col min="10" max="10" width="5.125" style="3" bestFit="1" customWidth="1"/>
    <col min="11" max="11" width="9.125" style="125" customWidth="1"/>
    <col min="12" max="12" width="1.25" style="3" customWidth="1"/>
    <col min="13" max="13" width="19.375" style="3" bestFit="1" customWidth="1"/>
    <col min="14" max="14" width="7" style="3" customWidth="1"/>
    <col min="15" max="15" width="5.125" style="3" bestFit="1" customWidth="1"/>
    <col min="16" max="16" width="9.125" style="3" customWidth="1"/>
    <col min="17" max="17" width="1.25" style="3" customWidth="1"/>
    <col min="18" max="18" width="14" style="3" customWidth="1"/>
    <col min="19" max="19" width="7" style="3" customWidth="1"/>
    <col min="20" max="20" width="5.125" style="3" bestFit="1" customWidth="1"/>
    <col min="21" max="21" width="9.25" style="3" customWidth="1"/>
    <col min="22" max="22" width="1.5" style="3" customWidth="1"/>
    <col min="23" max="23" width="14" style="3" customWidth="1"/>
    <col min="24" max="24" width="6.875" style="3" customWidth="1"/>
    <col min="25" max="25" width="5.125" style="3" bestFit="1" customWidth="1"/>
    <col min="26" max="26" width="9.125" style="3" customWidth="1"/>
    <col min="27" max="16384" width="39" style="3"/>
  </cols>
  <sheetData>
    <row r="1" spans="1:26" ht="11.55" thickBot="1" x14ac:dyDescent="0.3">
      <c r="A1" s="62">
        <f>SUM(D3:D13,I3:I38,N3:N38,S3:S38,X3:X38)</f>
        <v>574</v>
      </c>
      <c r="B1" s="2"/>
    </row>
    <row r="2" spans="1:26" s="5" customFormat="1" ht="31.25" customHeight="1" thickTop="1" thickBot="1" x14ac:dyDescent="0.3">
      <c r="A2" s="63">
        <f>SUM(A1)/14</f>
        <v>41</v>
      </c>
      <c r="C2" s="76" t="s">
        <v>0</v>
      </c>
      <c r="D2" s="77" t="s">
        <v>1</v>
      </c>
      <c r="E2" s="77" t="s">
        <v>2</v>
      </c>
      <c r="F2" s="78" t="s">
        <v>3</v>
      </c>
      <c r="H2" s="76" t="s">
        <v>0</v>
      </c>
      <c r="I2" s="77" t="s">
        <v>1</v>
      </c>
      <c r="J2" s="77" t="s">
        <v>2</v>
      </c>
      <c r="K2" s="78" t="s">
        <v>3</v>
      </c>
      <c r="M2" s="76" t="s">
        <v>0</v>
      </c>
      <c r="N2" s="77" t="s">
        <v>1</v>
      </c>
      <c r="O2" s="77" t="s">
        <v>2</v>
      </c>
      <c r="P2" s="78" t="s">
        <v>3</v>
      </c>
      <c r="R2" s="76" t="s">
        <v>0</v>
      </c>
      <c r="S2" s="77" t="s">
        <v>1</v>
      </c>
      <c r="T2" s="77" t="s">
        <v>2</v>
      </c>
      <c r="U2" s="78" t="s">
        <v>3</v>
      </c>
      <c r="W2" s="76" t="s">
        <v>0</v>
      </c>
      <c r="X2" s="77" t="s">
        <v>1</v>
      </c>
      <c r="Y2" s="77" t="s">
        <v>2</v>
      </c>
      <c r="Z2" s="78" t="s">
        <v>3</v>
      </c>
    </row>
    <row r="3" spans="1:26" ht="11.55" thickTop="1" x14ac:dyDescent="0.2">
      <c r="C3" s="79" t="s">
        <v>4</v>
      </c>
      <c r="D3" s="80">
        <f>COUNTIF('PGA SELECTIONS'!$H$2:$AH$42,C3)</f>
        <v>2</v>
      </c>
      <c r="E3" s="80" t="s">
        <v>5</v>
      </c>
      <c r="F3" s="122" t="s">
        <v>206</v>
      </c>
      <c r="H3" s="84" t="s">
        <v>18</v>
      </c>
      <c r="I3" s="85">
        <f>COUNTIF('PGA SELECTIONS'!$H$2:$AH$42,H3)</f>
        <v>0</v>
      </c>
      <c r="J3" s="86" t="s">
        <v>19</v>
      </c>
      <c r="K3" s="87" t="s">
        <v>210</v>
      </c>
      <c r="M3" s="93" t="s">
        <v>128</v>
      </c>
      <c r="N3" s="94">
        <f>COUNTIF('PGA SELECTIONS'!$H$2:$AH$42,M3)</f>
        <v>2</v>
      </c>
      <c r="O3" s="94" t="s">
        <v>48</v>
      </c>
      <c r="P3" s="95" t="s">
        <v>218</v>
      </c>
      <c r="R3" s="101" t="s">
        <v>101</v>
      </c>
      <c r="S3" s="102">
        <f>COUNTIF('PGA SELECTIONS'!$H$2:$AH$42,R3)</f>
        <v>1</v>
      </c>
      <c r="T3" s="102" t="s">
        <v>6</v>
      </c>
      <c r="U3" s="103"/>
      <c r="W3" s="112" t="s">
        <v>167</v>
      </c>
      <c r="X3" s="110">
        <f>COUNTIF('PGA SELECTIONS'!$H$2:$AH$42,W3)</f>
        <v>0</v>
      </c>
      <c r="Y3" s="110" t="s">
        <v>39</v>
      </c>
      <c r="Z3" s="111"/>
    </row>
    <row r="4" spans="1:26" x14ac:dyDescent="0.2">
      <c r="C4" s="81" t="s">
        <v>124</v>
      </c>
      <c r="D4" s="57">
        <f>COUNTIF('PGA SELECTIONS'!$H$2:$AH$42,C4)</f>
        <v>22</v>
      </c>
      <c r="E4" s="57" t="s">
        <v>5</v>
      </c>
      <c r="F4" s="123" t="s">
        <v>207</v>
      </c>
      <c r="H4" s="88" t="s">
        <v>45</v>
      </c>
      <c r="I4" s="59">
        <f>COUNTIF('PGA SELECTIONS'!$H$2:$AH$42,H4)</f>
        <v>8</v>
      </c>
      <c r="J4" s="59" t="s">
        <v>19</v>
      </c>
      <c r="K4" s="89" t="s">
        <v>208</v>
      </c>
      <c r="M4" s="96" t="s">
        <v>129</v>
      </c>
      <c r="N4" s="60">
        <f>COUNTIF('PGA SELECTIONS'!$H$2:$AH$42,M4)</f>
        <v>0</v>
      </c>
      <c r="O4" s="60" t="s">
        <v>48</v>
      </c>
      <c r="P4" s="97"/>
      <c r="R4" s="104" t="s">
        <v>138</v>
      </c>
      <c r="S4" s="6">
        <f>COUNTIF('PGA SELECTIONS'!$H$2:$AH$42,R4)</f>
        <v>0</v>
      </c>
      <c r="T4" s="7" t="s">
        <v>6</v>
      </c>
      <c r="U4" s="105"/>
      <c r="W4" s="112" t="s">
        <v>168</v>
      </c>
      <c r="X4" s="8">
        <f>COUNTIF('PGA SELECTIONS'!$H$2:$AH$42,W4)</f>
        <v>1</v>
      </c>
      <c r="Y4" s="9" t="s">
        <v>39</v>
      </c>
      <c r="Z4" s="113"/>
    </row>
    <row r="5" spans="1:26" x14ac:dyDescent="0.2">
      <c r="C5" s="81" t="s">
        <v>8</v>
      </c>
      <c r="D5" s="57">
        <f>COUNTIF('PGA SELECTIONS'!$H$2:$AH$42,C5)</f>
        <v>13</v>
      </c>
      <c r="E5" s="57" t="s">
        <v>5</v>
      </c>
      <c r="F5" s="123" t="s">
        <v>208</v>
      </c>
      <c r="H5" s="88" t="s">
        <v>21</v>
      </c>
      <c r="I5" s="59">
        <f>COUNTIF('PGA SELECTIONS'!$H$2:$AH$42,H5)</f>
        <v>0</v>
      </c>
      <c r="J5" s="59" t="s">
        <v>19</v>
      </c>
      <c r="K5" s="89" t="s">
        <v>211</v>
      </c>
      <c r="M5" s="96" t="s">
        <v>20</v>
      </c>
      <c r="N5" s="60">
        <f>COUNTIF('PGA SELECTIONS'!$H$2:$AH$42,M5)</f>
        <v>3</v>
      </c>
      <c r="O5" s="60" t="s">
        <v>48</v>
      </c>
      <c r="P5" s="97" t="s">
        <v>212</v>
      </c>
      <c r="R5" s="104" t="s">
        <v>139</v>
      </c>
      <c r="S5" s="6">
        <f>COUNTIF('PGA SELECTIONS'!$H$2:$AH$42,R5)</f>
        <v>1</v>
      </c>
      <c r="T5" s="7" t="s">
        <v>6</v>
      </c>
      <c r="U5" s="105" t="s">
        <v>218</v>
      </c>
      <c r="W5" s="112" t="s">
        <v>169</v>
      </c>
      <c r="X5" s="8">
        <f>COUNTIF('PGA SELECTIONS'!$H$2:$AH$42,W5)</f>
        <v>0</v>
      </c>
      <c r="Y5" s="9" t="s">
        <v>39</v>
      </c>
      <c r="Z5" s="113"/>
    </row>
    <row r="6" spans="1:26" x14ac:dyDescent="0.2">
      <c r="C6" s="81" t="s">
        <v>9</v>
      </c>
      <c r="D6" s="57">
        <f>COUNTIF('PGA SELECTIONS'!$H$2:$AH$42,C6)</f>
        <v>9</v>
      </c>
      <c r="E6" s="57" t="s">
        <v>5</v>
      </c>
      <c r="F6" s="123" t="s">
        <v>209</v>
      </c>
      <c r="H6" s="88" t="s">
        <v>22</v>
      </c>
      <c r="I6" s="59">
        <f>COUNTIF('PGA SELECTIONS'!$H$2:$AH$42,H6)</f>
        <v>0</v>
      </c>
      <c r="J6" s="59" t="s">
        <v>19</v>
      </c>
      <c r="K6" s="89" t="s">
        <v>211</v>
      </c>
      <c r="M6" s="96" t="s">
        <v>49</v>
      </c>
      <c r="N6" s="60">
        <f>COUNTIF('PGA SELECTIONS'!$H$2:$AH$42,M6)</f>
        <v>8</v>
      </c>
      <c r="O6" s="60" t="s">
        <v>48</v>
      </c>
      <c r="P6" s="97" t="s">
        <v>213</v>
      </c>
      <c r="R6" s="104" t="s">
        <v>140</v>
      </c>
      <c r="S6" s="6">
        <f>COUNTIF('PGA SELECTIONS'!$H$2:$AH$42,R6)</f>
        <v>1</v>
      </c>
      <c r="T6" s="7" t="s">
        <v>6</v>
      </c>
      <c r="U6" s="105"/>
      <c r="W6" s="112" t="s">
        <v>170</v>
      </c>
      <c r="X6" s="8">
        <f>COUNTIF('PGA SELECTIONS'!$H$2:$AH$42,W6)</f>
        <v>0</v>
      </c>
      <c r="Y6" s="9" t="s">
        <v>39</v>
      </c>
      <c r="Z6" s="113"/>
    </row>
    <row r="7" spans="1:26" x14ac:dyDescent="0.2">
      <c r="C7" s="81" t="s">
        <v>10</v>
      </c>
      <c r="D7" s="57">
        <f>COUNTIF('PGA SELECTIONS'!$H$2:$AH$42,C7)</f>
        <v>7</v>
      </c>
      <c r="E7" s="57" t="s">
        <v>5</v>
      </c>
      <c r="F7" s="123" t="s">
        <v>205</v>
      </c>
      <c r="H7" s="88" t="s">
        <v>125</v>
      </c>
      <c r="I7" s="59">
        <f>COUNTIF('PGA SELECTIONS'!$H$2:$AH$42,H7)</f>
        <v>1</v>
      </c>
      <c r="J7" s="59" t="s">
        <v>19</v>
      </c>
      <c r="K7" s="89" t="s">
        <v>212</v>
      </c>
      <c r="M7" s="96" t="s">
        <v>112</v>
      </c>
      <c r="N7" s="60">
        <f>COUNTIF('PGA SELECTIONS'!$H$2:$AH$42,M7)</f>
        <v>0</v>
      </c>
      <c r="O7" s="60" t="s">
        <v>48</v>
      </c>
      <c r="P7" s="97" t="s">
        <v>210</v>
      </c>
      <c r="R7" s="104" t="s">
        <v>141</v>
      </c>
      <c r="S7" s="6">
        <f>COUNTIF('PGA SELECTIONS'!$H$2:$AH$42,R7)</f>
        <v>1</v>
      </c>
      <c r="T7" s="7" t="s">
        <v>6</v>
      </c>
      <c r="U7" s="105" t="s">
        <v>218</v>
      </c>
      <c r="W7" s="112" t="s">
        <v>171</v>
      </c>
      <c r="X7" s="8">
        <f>COUNTIF('PGA SELECTIONS'!$H$2:$AH$42,W7)</f>
        <v>19</v>
      </c>
      <c r="Y7" s="9" t="s">
        <v>39</v>
      </c>
      <c r="Z7" s="113" t="s">
        <v>213</v>
      </c>
    </row>
    <row r="8" spans="1:26" x14ac:dyDescent="0.2">
      <c r="C8" s="81" t="s">
        <v>11</v>
      </c>
      <c r="D8" s="57">
        <f>COUNTIF('PGA SELECTIONS'!$H$2:$AH$42,C8)</f>
        <v>0</v>
      </c>
      <c r="E8" s="57" t="s">
        <v>5</v>
      </c>
      <c r="F8" s="123" t="s">
        <v>209</v>
      </c>
      <c r="H8" s="88" t="s">
        <v>23</v>
      </c>
      <c r="I8" s="59">
        <f>COUNTIF('PGA SELECTIONS'!$H$2:$AH$42,H8)</f>
        <v>0</v>
      </c>
      <c r="J8" s="59" t="s">
        <v>19</v>
      </c>
      <c r="K8" s="89" t="s">
        <v>213</v>
      </c>
      <c r="M8" s="96" t="s">
        <v>50</v>
      </c>
      <c r="N8" s="60">
        <f>COUNTIF('PGA SELECTIONS'!$H$2:$AH$42,M8)</f>
        <v>1</v>
      </c>
      <c r="O8" s="60" t="s">
        <v>48</v>
      </c>
      <c r="P8" s="97"/>
      <c r="R8" s="104" t="s">
        <v>113</v>
      </c>
      <c r="S8" s="6">
        <f>COUNTIF('PGA SELECTIONS'!$H$2:$AH$42,R8)</f>
        <v>0</v>
      </c>
      <c r="T8" s="7" t="s">
        <v>6</v>
      </c>
      <c r="U8" s="105" t="s">
        <v>218</v>
      </c>
      <c r="W8" s="112" t="s">
        <v>172</v>
      </c>
      <c r="X8" s="8">
        <f>COUNTIF('PGA SELECTIONS'!$H$2:$AH$42,W8)</f>
        <v>2</v>
      </c>
      <c r="Y8" s="9" t="s">
        <v>39</v>
      </c>
      <c r="Z8" s="113"/>
    </row>
    <row r="9" spans="1:26" x14ac:dyDescent="0.2">
      <c r="C9" s="81" t="s">
        <v>14</v>
      </c>
      <c r="D9" s="57">
        <f>COUNTIF('PGA SELECTIONS'!$H$2:$AH$42,C9)</f>
        <v>5</v>
      </c>
      <c r="E9" s="57" t="s">
        <v>5</v>
      </c>
      <c r="F9" s="123" t="s">
        <v>208</v>
      </c>
      <c r="H9" s="88" t="s">
        <v>24</v>
      </c>
      <c r="I9" s="59">
        <f>COUNTIF('PGA SELECTIONS'!$H$2:$AH$42,H9)</f>
        <v>2</v>
      </c>
      <c r="J9" s="59" t="s">
        <v>19</v>
      </c>
      <c r="K9" s="89" t="s">
        <v>214</v>
      </c>
      <c r="M9" s="96" t="s">
        <v>130</v>
      </c>
      <c r="N9" s="60">
        <f>COUNTIF('PGA SELECTIONS'!$H$2:$AH$42,M9)</f>
        <v>1</v>
      </c>
      <c r="O9" s="60" t="s">
        <v>48</v>
      </c>
      <c r="P9" s="97" t="s">
        <v>211</v>
      </c>
      <c r="R9" s="104" t="s">
        <v>142</v>
      </c>
      <c r="S9" s="6">
        <f>COUNTIF('PGA SELECTIONS'!$H$2:$AH$42,R9)</f>
        <v>9</v>
      </c>
      <c r="T9" s="7" t="s">
        <v>6</v>
      </c>
      <c r="U9" s="105" t="s">
        <v>212</v>
      </c>
      <c r="W9" s="112" t="s">
        <v>173</v>
      </c>
      <c r="X9" s="8">
        <f>COUNTIF('PGA SELECTIONS'!$H$2:$AH$42,W9)</f>
        <v>1</v>
      </c>
      <c r="Y9" s="9" t="s">
        <v>39</v>
      </c>
      <c r="Z9" s="113"/>
    </row>
    <row r="10" spans="1:26" x14ac:dyDescent="0.2">
      <c r="C10" s="81" t="s">
        <v>62</v>
      </c>
      <c r="D10" s="57">
        <f>COUNTIF('PGA SELECTIONS'!$H$2:$AH$42,C10)</f>
        <v>1</v>
      </c>
      <c r="E10" s="57" t="s">
        <v>5</v>
      </c>
      <c r="F10" s="123" t="s">
        <v>209</v>
      </c>
      <c r="H10" s="88" t="s">
        <v>52</v>
      </c>
      <c r="I10" s="58">
        <f>COUNTIF('PGA SELECTIONS'!$H$2:$AH$42,H10)</f>
        <v>4</v>
      </c>
      <c r="J10" s="59" t="s">
        <v>19</v>
      </c>
      <c r="K10" s="89" t="s">
        <v>215</v>
      </c>
      <c r="M10" s="96" t="s">
        <v>102</v>
      </c>
      <c r="N10" s="60">
        <f>COUNTIF('PGA SELECTIONS'!$H$2:$AH$42,M10)</f>
        <v>12</v>
      </c>
      <c r="O10" s="60" t="s">
        <v>48</v>
      </c>
      <c r="P10" s="97" t="s">
        <v>214</v>
      </c>
      <c r="R10" s="104" t="s">
        <v>143</v>
      </c>
      <c r="S10" s="6">
        <f>COUNTIF('PGA SELECTIONS'!$H$2:$AH$42,R10)</f>
        <v>10</v>
      </c>
      <c r="T10" s="7" t="s">
        <v>6</v>
      </c>
      <c r="U10" s="105" t="s">
        <v>218</v>
      </c>
      <c r="W10" s="112" t="s">
        <v>174</v>
      </c>
      <c r="X10" s="8">
        <f>COUNTIF('PGA SELECTIONS'!$H$2:$AH$42,W10)</f>
        <v>9</v>
      </c>
      <c r="Y10" s="9" t="s">
        <v>39</v>
      </c>
      <c r="Z10" s="113"/>
    </row>
    <row r="11" spans="1:26" x14ac:dyDescent="0.2">
      <c r="C11" s="81" t="s">
        <v>15</v>
      </c>
      <c r="D11" s="57">
        <f>COUNTIF('PGA SELECTIONS'!$H$2:$AH$42,C11)</f>
        <v>4</v>
      </c>
      <c r="E11" s="57" t="s">
        <v>5</v>
      </c>
      <c r="F11" s="123" t="s">
        <v>209</v>
      </c>
      <c r="H11" s="88" t="s">
        <v>7</v>
      </c>
      <c r="I11" s="59">
        <f>COUNTIF('PGA SELECTIONS'!$H$2:$AH$42,H11)</f>
        <v>7</v>
      </c>
      <c r="J11" s="59" t="s">
        <v>19</v>
      </c>
      <c r="K11" s="89" t="s">
        <v>216</v>
      </c>
      <c r="M11" s="96" t="s">
        <v>51</v>
      </c>
      <c r="N11" s="60">
        <f>COUNTIF('PGA SELECTIONS'!$H$2:$AH$42,M11)</f>
        <v>3</v>
      </c>
      <c r="O11" s="60" t="s">
        <v>48</v>
      </c>
      <c r="P11" s="97" t="s">
        <v>213</v>
      </c>
      <c r="R11" s="104" t="s">
        <v>144</v>
      </c>
      <c r="S11" s="6">
        <f>COUNTIF('PGA SELECTIONS'!$H$2:$AH$42,R11)</f>
        <v>0</v>
      </c>
      <c r="T11" s="7" t="s">
        <v>6</v>
      </c>
      <c r="U11" s="105"/>
      <c r="W11" s="112" t="s">
        <v>175</v>
      </c>
      <c r="X11" s="8">
        <f>COUNTIF('PGA SELECTIONS'!$H$2:$AH$42,W11)</f>
        <v>0</v>
      </c>
      <c r="Y11" s="9" t="s">
        <v>39</v>
      </c>
      <c r="Z11" s="113"/>
    </row>
    <row r="12" spans="1:26" x14ac:dyDescent="0.2">
      <c r="C12" s="81" t="s">
        <v>16</v>
      </c>
      <c r="D12" s="57">
        <f>COUNTIF('PGA SELECTIONS'!$H$2:$AH$42,C12)</f>
        <v>5</v>
      </c>
      <c r="E12" s="57" t="s">
        <v>5</v>
      </c>
      <c r="F12" s="123" t="s">
        <v>207</v>
      </c>
      <c r="H12" s="88" t="s">
        <v>26</v>
      </c>
      <c r="I12" s="59">
        <f>COUNTIF('PGA SELECTIONS'!$H$2:$AH$42,H12)</f>
        <v>6</v>
      </c>
      <c r="J12" s="59" t="s">
        <v>19</v>
      </c>
      <c r="K12" s="89" t="s">
        <v>209</v>
      </c>
      <c r="M12" s="96" t="s">
        <v>131</v>
      </c>
      <c r="N12" s="60">
        <f>COUNTIF('PGA SELECTIONS'!$H$2:$AH$42,M12)</f>
        <v>2</v>
      </c>
      <c r="O12" s="60" t="s">
        <v>48</v>
      </c>
      <c r="P12" s="97" t="s">
        <v>210</v>
      </c>
      <c r="R12" s="104" t="s">
        <v>145</v>
      </c>
      <c r="S12" s="6">
        <f>COUNTIF('PGA SELECTIONS'!$H$2:$AH$42,R12)</f>
        <v>7</v>
      </c>
      <c r="T12" s="7" t="s">
        <v>6</v>
      </c>
      <c r="U12" s="105"/>
      <c r="W12" s="112" t="s">
        <v>176</v>
      </c>
      <c r="X12" s="8">
        <f>COUNTIF('PGA SELECTIONS'!$H$2:$AH$42,W12)</f>
        <v>3</v>
      </c>
      <c r="Y12" s="9" t="s">
        <v>39</v>
      </c>
      <c r="Z12" s="113"/>
    </row>
    <row r="13" spans="1:26" ht="11.55" thickBot="1" x14ac:dyDescent="0.25">
      <c r="C13" s="82" t="s">
        <v>17</v>
      </c>
      <c r="D13" s="83">
        <f>COUNTIF('PGA SELECTIONS'!$H$2:$AH$42,C13)</f>
        <v>14</v>
      </c>
      <c r="E13" s="83" t="s">
        <v>5</v>
      </c>
      <c r="F13" s="124" t="s">
        <v>204</v>
      </c>
      <c r="H13" s="88" t="s">
        <v>53</v>
      </c>
      <c r="I13" s="59">
        <f>COUNTIF('PGA SELECTIONS'!$H$2:$AH$42,H13)</f>
        <v>2</v>
      </c>
      <c r="J13" s="59" t="s">
        <v>19</v>
      </c>
      <c r="K13" s="89" t="s">
        <v>214</v>
      </c>
      <c r="M13" s="96" t="s">
        <v>25</v>
      </c>
      <c r="N13" s="60">
        <f>COUNTIF('PGA SELECTIONS'!$H$2:$AH$42,M13)</f>
        <v>6</v>
      </c>
      <c r="O13" s="60" t="s">
        <v>48</v>
      </c>
      <c r="P13" s="97" t="s">
        <v>210</v>
      </c>
      <c r="R13" s="104" t="s">
        <v>146</v>
      </c>
      <c r="S13" s="6">
        <f>COUNTIF('PGA SELECTIONS'!$H$2:$AH$42,R13)</f>
        <v>1</v>
      </c>
      <c r="T13" s="7" t="s">
        <v>6</v>
      </c>
      <c r="U13" s="105"/>
      <c r="W13" s="112" t="s">
        <v>177</v>
      </c>
      <c r="X13" s="8">
        <f>COUNTIF('PGA SELECTIONS'!$H$2:$AH$42,W13)</f>
        <v>0</v>
      </c>
      <c r="Y13" s="9" t="s">
        <v>39</v>
      </c>
      <c r="Z13" s="113"/>
    </row>
    <row r="14" spans="1:26" ht="11.55" thickTop="1" x14ac:dyDescent="0.2">
      <c r="H14" s="88" t="s">
        <v>28</v>
      </c>
      <c r="I14" s="59">
        <f>COUNTIF('PGA SELECTIONS'!$H$2:$AH$42,H14)</f>
        <v>0</v>
      </c>
      <c r="J14" s="59" t="s">
        <v>19</v>
      </c>
      <c r="K14" s="89" t="s">
        <v>212</v>
      </c>
      <c r="M14" s="96" t="s">
        <v>103</v>
      </c>
      <c r="N14" s="60">
        <f>COUNTIF('PGA SELECTIONS'!$H$2:$AH$42,M14)</f>
        <v>0</v>
      </c>
      <c r="O14" s="60" t="s">
        <v>48</v>
      </c>
      <c r="P14" s="97" t="s">
        <v>211</v>
      </c>
      <c r="R14" s="104" t="s">
        <v>147</v>
      </c>
      <c r="S14" s="6">
        <f>COUNTIF('PGA SELECTIONS'!$H$2:$AH$42,R14)</f>
        <v>0</v>
      </c>
      <c r="T14" s="7" t="s">
        <v>6</v>
      </c>
      <c r="U14" s="105"/>
      <c r="W14" s="112" t="s">
        <v>114</v>
      </c>
      <c r="X14" s="8">
        <f>COUNTIF('PGA SELECTIONS'!$H$2:$AH$42,W14)</f>
        <v>1</v>
      </c>
      <c r="Y14" s="9" t="s">
        <v>39</v>
      </c>
      <c r="Z14" s="113"/>
    </row>
    <row r="15" spans="1:26" x14ac:dyDescent="0.2">
      <c r="H15" s="88" t="s">
        <v>55</v>
      </c>
      <c r="I15" s="59">
        <f>COUNTIF('PGA SELECTIONS'!$H$2:$AH$42,H15)</f>
        <v>2</v>
      </c>
      <c r="J15" s="59" t="s">
        <v>19</v>
      </c>
      <c r="K15" s="89" t="s">
        <v>217</v>
      </c>
      <c r="M15" s="96" t="s">
        <v>54</v>
      </c>
      <c r="N15" s="60">
        <f>COUNTIF('PGA SELECTIONS'!$H$2:$AH$42,M15)</f>
        <v>11</v>
      </c>
      <c r="O15" s="60" t="s">
        <v>48</v>
      </c>
      <c r="P15" s="97" t="s">
        <v>212</v>
      </c>
      <c r="R15" s="104" t="s">
        <v>115</v>
      </c>
      <c r="S15" s="6">
        <f>COUNTIF('PGA SELECTIONS'!$H$2:$AH$42,R15)</f>
        <v>6</v>
      </c>
      <c r="T15" s="7" t="s">
        <v>6</v>
      </c>
      <c r="U15" s="105" t="s">
        <v>210</v>
      </c>
      <c r="W15" s="112" t="s">
        <v>178</v>
      </c>
      <c r="X15" s="8">
        <f>COUNTIF('PGA SELECTIONS'!$H$2:$AH$42,W15)</f>
        <v>11</v>
      </c>
      <c r="Y15" s="9" t="s">
        <v>39</v>
      </c>
      <c r="Z15" s="113"/>
    </row>
    <row r="16" spans="1:26" x14ac:dyDescent="0.2">
      <c r="H16" s="88" t="s">
        <v>29</v>
      </c>
      <c r="I16" s="59">
        <f>COUNTIF('PGA SELECTIONS'!$H$2:$AH$42,H16)</f>
        <v>0</v>
      </c>
      <c r="J16" s="59" t="s">
        <v>19</v>
      </c>
      <c r="K16" s="89" t="s">
        <v>212</v>
      </c>
      <c r="M16" s="96" t="s">
        <v>27</v>
      </c>
      <c r="N16" s="60">
        <f>COUNTIF('PGA SELECTIONS'!$H$2:$AH$42,M16)</f>
        <v>3</v>
      </c>
      <c r="O16" s="60" t="s">
        <v>48</v>
      </c>
      <c r="P16" s="97" t="s">
        <v>211</v>
      </c>
      <c r="R16" s="104" t="s">
        <v>148</v>
      </c>
      <c r="S16" s="6">
        <f>COUNTIF('PGA SELECTIONS'!$H$2:$AH$42,R16)</f>
        <v>3</v>
      </c>
      <c r="T16" s="7" t="s">
        <v>6</v>
      </c>
      <c r="U16" s="105" t="s">
        <v>218</v>
      </c>
      <c r="W16" s="112" t="s">
        <v>179</v>
      </c>
      <c r="X16" s="8">
        <f>COUNTIF('PGA SELECTIONS'!$H$2:$AH$42,W16)</f>
        <v>1</v>
      </c>
      <c r="Y16" s="9" t="s">
        <v>39</v>
      </c>
      <c r="Z16" s="113"/>
    </row>
    <row r="17" spans="8:26" x14ac:dyDescent="0.2">
      <c r="H17" s="88" t="s">
        <v>30</v>
      </c>
      <c r="I17" s="59">
        <f>COUNTIF('PGA SELECTIONS'!$H$2:$AH$42,H17)</f>
        <v>6</v>
      </c>
      <c r="J17" s="59" t="s">
        <v>19</v>
      </c>
      <c r="K17" s="89" t="s">
        <v>216</v>
      </c>
      <c r="M17" s="96" t="s">
        <v>56</v>
      </c>
      <c r="N17" s="60">
        <f>COUNTIF('PGA SELECTIONS'!$H$2:$AH$42,M17)</f>
        <v>1</v>
      </c>
      <c r="O17" s="60" t="s">
        <v>48</v>
      </c>
      <c r="P17" s="97" t="s">
        <v>210</v>
      </c>
      <c r="R17" s="104" t="s">
        <v>149</v>
      </c>
      <c r="S17" s="6">
        <f>COUNTIF('PGA SELECTIONS'!$H$2:$AH$42,R17)</f>
        <v>0</v>
      </c>
      <c r="T17" s="7" t="s">
        <v>6</v>
      </c>
      <c r="U17" s="105"/>
      <c r="W17" s="112" t="s">
        <v>180</v>
      </c>
      <c r="X17" s="8">
        <f>COUNTIF('PGA SELECTIONS'!$H$2:$AH$42,W17)</f>
        <v>14</v>
      </c>
      <c r="Y17" s="9" t="s">
        <v>39</v>
      </c>
      <c r="Z17" s="113" t="s">
        <v>218</v>
      </c>
    </row>
    <row r="18" spans="8:26" x14ac:dyDescent="0.2">
      <c r="H18" s="88" t="s">
        <v>32</v>
      </c>
      <c r="I18" s="59">
        <f>COUNTIF('PGA SELECTIONS'!$H$2:$AH$42,H18)</f>
        <v>0</v>
      </c>
      <c r="J18" s="59" t="s">
        <v>19</v>
      </c>
      <c r="K18" s="89" t="s">
        <v>218</v>
      </c>
      <c r="M18" s="96" t="s">
        <v>237</v>
      </c>
      <c r="N18" s="60">
        <f>COUNTIF('PGA SELECTIONS'!$H$2:$AH$42,M18)</f>
        <v>2</v>
      </c>
      <c r="O18" s="60" t="s">
        <v>48</v>
      </c>
      <c r="P18" s="97"/>
      <c r="R18" s="104" t="s">
        <v>105</v>
      </c>
      <c r="S18" s="6">
        <f>COUNTIF('PGA SELECTIONS'!$H$2:$AH$42,R18)</f>
        <v>0</v>
      </c>
      <c r="T18" s="7" t="s">
        <v>6</v>
      </c>
      <c r="U18" s="105"/>
      <c r="W18" s="112" t="s">
        <v>181</v>
      </c>
      <c r="X18" s="8">
        <f>COUNTIF('PGA SELECTIONS'!$H$2:$AH$42,W18)</f>
        <v>0</v>
      </c>
      <c r="Y18" s="9" t="s">
        <v>39</v>
      </c>
      <c r="Z18" s="113"/>
    </row>
    <row r="19" spans="8:26" ht="21.75" x14ac:dyDescent="0.2">
      <c r="H19" s="88" t="s">
        <v>33</v>
      </c>
      <c r="I19" s="59">
        <f>COUNTIF('PGA SELECTIONS'!$H$2:$AH$42,H19)</f>
        <v>0</v>
      </c>
      <c r="J19" s="59" t="s">
        <v>19</v>
      </c>
      <c r="K19" s="89" t="s">
        <v>218</v>
      </c>
      <c r="M19" s="96" t="s">
        <v>132</v>
      </c>
      <c r="N19" s="60">
        <f>COUNTIF('PGA SELECTIONS'!$H$2:$AH$42,M19)</f>
        <v>0</v>
      </c>
      <c r="O19" s="60" t="s">
        <v>48</v>
      </c>
      <c r="P19" s="97" t="s">
        <v>218</v>
      </c>
      <c r="R19" s="104" t="s">
        <v>150</v>
      </c>
      <c r="S19" s="6">
        <f>COUNTIF('PGA SELECTIONS'!$H$2:$AH$42,R19)</f>
        <v>4</v>
      </c>
      <c r="T19" s="7" t="s">
        <v>6</v>
      </c>
      <c r="U19" s="105" t="s">
        <v>218</v>
      </c>
      <c r="W19" s="112" t="s">
        <v>182</v>
      </c>
      <c r="X19" s="8">
        <f>COUNTIF('PGA SELECTIONS'!$H$2:$AH$42,W19)</f>
        <v>0</v>
      </c>
      <c r="Y19" s="9" t="s">
        <v>39</v>
      </c>
      <c r="Z19" s="113"/>
    </row>
    <row r="20" spans="8:26" x14ac:dyDescent="0.2">
      <c r="H20" s="88" t="s">
        <v>34</v>
      </c>
      <c r="I20" s="59">
        <f>COUNTIF('PGA SELECTIONS'!$H$2:$AH$42,H20)</f>
        <v>16</v>
      </c>
      <c r="J20" s="59" t="s">
        <v>19</v>
      </c>
      <c r="K20" s="89" t="s">
        <v>207</v>
      </c>
      <c r="M20" s="96" t="s">
        <v>31</v>
      </c>
      <c r="N20" s="60">
        <f>COUNTIF('PGA SELECTIONS'!$H$2:$AH$42,M20)</f>
        <v>2</v>
      </c>
      <c r="O20" s="60" t="s">
        <v>48</v>
      </c>
      <c r="P20" s="97" t="s">
        <v>211</v>
      </c>
      <c r="R20" s="104" t="s">
        <v>151</v>
      </c>
      <c r="S20" s="6">
        <f>COUNTIF('PGA SELECTIONS'!$H$2:$AH$42,R20)</f>
        <v>9</v>
      </c>
      <c r="T20" s="7" t="s">
        <v>6</v>
      </c>
      <c r="U20" s="105"/>
      <c r="W20" s="112" t="s">
        <v>183</v>
      </c>
      <c r="X20" s="8">
        <f>COUNTIF('PGA SELECTIONS'!$H$2:$AH$42,W20)</f>
        <v>16</v>
      </c>
      <c r="Y20" s="9" t="s">
        <v>39</v>
      </c>
      <c r="Z20" s="113" t="s">
        <v>213</v>
      </c>
    </row>
    <row r="21" spans="8:26" x14ac:dyDescent="0.2">
      <c r="H21" s="88" t="s">
        <v>35</v>
      </c>
      <c r="I21" s="59">
        <f>COUNTIF('PGA SELECTIONS'!$H$2:$AH$42,H21)</f>
        <v>9</v>
      </c>
      <c r="J21" s="59" t="s">
        <v>19</v>
      </c>
      <c r="K21" s="89" t="s">
        <v>219</v>
      </c>
      <c r="M21" s="96" t="s">
        <v>104</v>
      </c>
      <c r="N21" s="60">
        <f>COUNTIF('PGA SELECTIONS'!$H$2:$AH$42,M21)</f>
        <v>9</v>
      </c>
      <c r="O21" s="60" t="s">
        <v>48</v>
      </c>
      <c r="P21" s="97" t="s">
        <v>212</v>
      </c>
      <c r="R21" s="104" t="s">
        <v>152</v>
      </c>
      <c r="S21" s="6">
        <f>COUNTIF('PGA SELECTIONS'!$H$2:$AH$42,R21)</f>
        <v>1</v>
      </c>
      <c r="T21" s="7" t="s">
        <v>6</v>
      </c>
      <c r="U21" s="105"/>
      <c r="W21" s="112" t="s">
        <v>184</v>
      </c>
      <c r="X21" s="8">
        <f>COUNTIF('PGA SELECTIONS'!$H$2:$AH$42,W21)</f>
        <v>4</v>
      </c>
      <c r="Y21" s="9" t="s">
        <v>39</v>
      </c>
      <c r="Z21" s="113"/>
    </row>
    <row r="22" spans="8:26" x14ac:dyDescent="0.2">
      <c r="H22" s="88" t="s">
        <v>36</v>
      </c>
      <c r="I22" s="59">
        <f>COUNTIF('PGA SELECTIONS'!$H$2:$AH$42,H22)</f>
        <v>3</v>
      </c>
      <c r="J22" s="59" t="s">
        <v>19</v>
      </c>
      <c r="K22" s="89" t="s">
        <v>214</v>
      </c>
      <c r="M22" s="96" t="s">
        <v>57</v>
      </c>
      <c r="N22" s="60">
        <f>COUNTIF('PGA SELECTIONS'!$H$2:$AH$42,M22)</f>
        <v>0</v>
      </c>
      <c r="O22" s="60" t="s">
        <v>48</v>
      </c>
      <c r="P22" s="97" t="s">
        <v>213</v>
      </c>
      <c r="R22" s="104" t="s">
        <v>153</v>
      </c>
      <c r="S22" s="6">
        <f>COUNTIF('PGA SELECTIONS'!$H$2:$AH$42,R22)</f>
        <v>2</v>
      </c>
      <c r="T22" s="7" t="s">
        <v>6</v>
      </c>
      <c r="U22" s="105" t="s">
        <v>218</v>
      </c>
      <c r="W22" s="112" t="s">
        <v>185</v>
      </c>
      <c r="X22" s="8">
        <f>COUNTIF('PGA SELECTIONS'!$H$2:$AH$42,W22)</f>
        <v>3</v>
      </c>
      <c r="Y22" s="9" t="s">
        <v>39</v>
      </c>
      <c r="Z22" s="113"/>
    </row>
    <row r="23" spans="8:26" x14ac:dyDescent="0.2">
      <c r="H23" s="88" t="s">
        <v>37</v>
      </c>
      <c r="I23" s="59">
        <f>COUNTIF('PGA SELECTIONS'!$H$2:$AH$42,H23)</f>
        <v>0</v>
      </c>
      <c r="J23" s="59" t="s">
        <v>19</v>
      </c>
      <c r="K23" s="89" t="s">
        <v>212</v>
      </c>
      <c r="M23" s="96" t="s">
        <v>133</v>
      </c>
      <c r="N23" s="60">
        <f>COUNTIF('PGA SELECTIONS'!$H$2:$AH$42,M23)</f>
        <v>4</v>
      </c>
      <c r="O23" s="60" t="s">
        <v>48</v>
      </c>
      <c r="P23" s="97" t="s">
        <v>210</v>
      </c>
      <c r="R23" s="104" t="s">
        <v>154</v>
      </c>
      <c r="S23" s="6">
        <f>COUNTIF('PGA SELECTIONS'!$H$2:$AH$42,R23)</f>
        <v>10</v>
      </c>
      <c r="T23" s="7" t="s">
        <v>6</v>
      </c>
      <c r="U23" s="105" t="s">
        <v>210</v>
      </c>
      <c r="W23" s="112" t="s">
        <v>186</v>
      </c>
      <c r="X23" s="8">
        <f>COUNTIF('PGA SELECTIONS'!$H$2:$AH$42,W23)</f>
        <v>1</v>
      </c>
      <c r="Y23" s="9" t="s">
        <v>39</v>
      </c>
      <c r="Z23" s="113"/>
    </row>
    <row r="24" spans="8:26" x14ac:dyDescent="0.2">
      <c r="H24" s="88" t="s">
        <v>38</v>
      </c>
      <c r="I24" s="59">
        <f>COUNTIF('PGA SELECTIONS'!$H$2:$AH$42,H24)</f>
        <v>8</v>
      </c>
      <c r="J24" s="59" t="s">
        <v>19</v>
      </c>
      <c r="K24" s="89" t="s">
        <v>216</v>
      </c>
      <c r="M24" s="96" t="s">
        <v>134</v>
      </c>
      <c r="N24" s="60">
        <f>COUNTIF('PGA SELECTIONS'!$H$2:$AH$42,M24)</f>
        <v>4</v>
      </c>
      <c r="O24" s="60" t="s">
        <v>48</v>
      </c>
      <c r="P24" s="97" t="s">
        <v>213</v>
      </c>
      <c r="R24" s="104" t="s">
        <v>155</v>
      </c>
      <c r="S24" s="6">
        <f>COUNTIF('PGA SELECTIONS'!$H$2:$AH$42,R24)</f>
        <v>2</v>
      </c>
      <c r="T24" s="7" t="s">
        <v>6</v>
      </c>
      <c r="U24" s="105" t="s">
        <v>213</v>
      </c>
      <c r="W24" s="112" t="s">
        <v>187</v>
      </c>
      <c r="X24" s="8">
        <f>COUNTIF('PGA SELECTIONS'!$H$2:$AH$42,W24)</f>
        <v>3</v>
      </c>
      <c r="Y24" s="9" t="s">
        <v>39</v>
      </c>
      <c r="Z24" s="113"/>
    </row>
    <row r="25" spans="8:26" ht="21.75" x14ac:dyDescent="0.2">
      <c r="H25" s="88" t="s">
        <v>40</v>
      </c>
      <c r="I25" s="59">
        <f>COUNTIF('PGA SELECTIONS'!$H$2:$AH$42,H25)</f>
        <v>0</v>
      </c>
      <c r="J25" s="59" t="s">
        <v>19</v>
      </c>
      <c r="K25" s="89" t="s">
        <v>217</v>
      </c>
      <c r="M25" s="96" t="s">
        <v>106</v>
      </c>
      <c r="N25" s="60">
        <f>COUNTIF('PGA SELECTIONS'!$H$2:$AH$42,M25)</f>
        <v>3</v>
      </c>
      <c r="O25" s="60" t="s">
        <v>48</v>
      </c>
      <c r="P25" s="97" t="s">
        <v>210</v>
      </c>
      <c r="R25" s="104" t="s">
        <v>156</v>
      </c>
      <c r="S25" s="6">
        <f>COUNTIF('PGA SELECTIONS'!$H$2:$AH$42,R25)</f>
        <v>0</v>
      </c>
      <c r="T25" s="7" t="s">
        <v>6</v>
      </c>
      <c r="U25" s="105"/>
      <c r="W25" s="112" t="s">
        <v>188</v>
      </c>
      <c r="X25" s="8">
        <f>COUNTIF('PGA SELECTIONS'!$H$2:$AH$42,W25)</f>
        <v>4</v>
      </c>
      <c r="Y25" s="9" t="s">
        <v>39</v>
      </c>
      <c r="Z25" s="113"/>
    </row>
    <row r="26" spans="8:26" x14ac:dyDescent="0.2">
      <c r="H26" s="88" t="s">
        <v>126</v>
      </c>
      <c r="I26" s="59">
        <f>COUNTIF('PGA SELECTIONS'!$H$2:$AH$42,H26)</f>
        <v>0</v>
      </c>
      <c r="J26" s="59" t="s">
        <v>19</v>
      </c>
      <c r="K26" s="89" t="s">
        <v>213</v>
      </c>
      <c r="M26" s="96" t="s">
        <v>107</v>
      </c>
      <c r="N26" s="60">
        <f>COUNTIF('PGA SELECTIONS'!$H$2:$AH$42,M26)</f>
        <v>3</v>
      </c>
      <c r="O26" s="60" t="s">
        <v>48</v>
      </c>
      <c r="P26" s="97" t="s">
        <v>213</v>
      </c>
      <c r="R26" s="104" t="s">
        <v>157</v>
      </c>
      <c r="S26" s="6">
        <f>COUNTIF('PGA SELECTIONS'!$H$2:$AH$42,R26)</f>
        <v>8</v>
      </c>
      <c r="T26" s="7" t="s">
        <v>6</v>
      </c>
      <c r="U26" s="105"/>
      <c r="W26" s="112" t="s">
        <v>189</v>
      </c>
      <c r="X26" s="8">
        <f>COUNTIF('PGA SELECTIONS'!$H$2:$AH$42,W26)</f>
        <v>0</v>
      </c>
      <c r="Y26" s="9" t="s">
        <v>39</v>
      </c>
      <c r="Z26" s="113"/>
    </row>
    <row r="27" spans="8:26" x14ac:dyDescent="0.2">
      <c r="H27" s="88" t="s">
        <v>41</v>
      </c>
      <c r="I27" s="59">
        <f>COUNTIF('PGA SELECTIONS'!$H$2:$AH$42,H27)</f>
        <v>1</v>
      </c>
      <c r="J27" s="59" t="s">
        <v>19</v>
      </c>
      <c r="K27" s="89" t="s">
        <v>217</v>
      </c>
      <c r="M27" s="96" t="s">
        <v>116</v>
      </c>
      <c r="N27" s="60">
        <f>COUNTIF('PGA SELECTIONS'!$H$2:$AH$42,M27)</f>
        <v>4</v>
      </c>
      <c r="O27" s="60" t="s">
        <v>48</v>
      </c>
      <c r="P27" s="97" t="s">
        <v>212</v>
      </c>
      <c r="R27" s="104" t="s">
        <v>158</v>
      </c>
      <c r="S27" s="6">
        <f>COUNTIF('PGA SELECTIONS'!$H$2:$AH$42,R27)</f>
        <v>6</v>
      </c>
      <c r="T27" s="7" t="s">
        <v>6</v>
      </c>
      <c r="U27" s="105" t="s">
        <v>210</v>
      </c>
      <c r="W27" s="112" t="s">
        <v>190</v>
      </c>
      <c r="X27" s="8">
        <f>COUNTIF('PGA SELECTIONS'!$H$2:$AH$42,W27)</f>
        <v>0</v>
      </c>
      <c r="Y27" s="9" t="s">
        <v>39</v>
      </c>
      <c r="Z27" s="113"/>
    </row>
    <row r="28" spans="8:26" x14ac:dyDescent="0.2">
      <c r="H28" s="88" t="s">
        <v>12</v>
      </c>
      <c r="I28" s="59">
        <f>COUNTIF('PGA SELECTIONS'!$H$2:$AH$42,H28)</f>
        <v>12</v>
      </c>
      <c r="J28" s="59" t="s">
        <v>19</v>
      </c>
      <c r="K28" s="89" t="s">
        <v>208</v>
      </c>
      <c r="M28" s="96" t="s">
        <v>135</v>
      </c>
      <c r="N28" s="60">
        <f>COUNTIF('PGA SELECTIONS'!$H$2:$AH$42,M28)</f>
        <v>1</v>
      </c>
      <c r="O28" s="60" t="s">
        <v>48</v>
      </c>
      <c r="P28" s="97"/>
      <c r="R28" s="104" t="s">
        <v>159</v>
      </c>
      <c r="S28" s="6">
        <f>COUNTIF('PGA SELECTIONS'!$H$2:$AH$42,R28)</f>
        <v>13</v>
      </c>
      <c r="T28" s="7" t="s">
        <v>6</v>
      </c>
      <c r="U28" s="105" t="s">
        <v>213</v>
      </c>
      <c r="W28" s="112" t="s">
        <v>191</v>
      </c>
      <c r="X28" s="8">
        <f>COUNTIF('PGA SELECTIONS'!$H$2:$AH$42,W28)</f>
        <v>0</v>
      </c>
      <c r="Y28" s="9" t="s">
        <v>39</v>
      </c>
      <c r="Z28" s="113"/>
    </row>
    <row r="29" spans="8:26" x14ac:dyDescent="0.2">
      <c r="H29" s="88" t="s">
        <v>58</v>
      </c>
      <c r="I29" s="59">
        <f>COUNTIF('PGA SELECTIONS'!$H$2:$AH$42,H29)</f>
        <v>0</v>
      </c>
      <c r="J29" s="59" t="s">
        <v>19</v>
      </c>
      <c r="K29" s="89" t="s">
        <v>212</v>
      </c>
      <c r="M29" s="96" t="s">
        <v>59</v>
      </c>
      <c r="N29" s="60">
        <f>COUNTIF('PGA SELECTIONS'!$H$2:$AH$42,M29)</f>
        <v>2</v>
      </c>
      <c r="O29" s="60" t="s">
        <v>48</v>
      </c>
      <c r="P29" s="97" t="s">
        <v>218</v>
      </c>
      <c r="R29" s="104" t="s">
        <v>160</v>
      </c>
      <c r="S29" s="6">
        <f>COUNTIF('PGA SELECTIONS'!$H$2:$AH$42,R29)</f>
        <v>2</v>
      </c>
      <c r="T29" s="7" t="s">
        <v>6</v>
      </c>
      <c r="U29" s="105"/>
      <c r="W29" s="112" t="s">
        <v>192</v>
      </c>
      <c r="X29" s="8">
        <f>COUNTIF('PGA SELECTIONS'!$H$2:$AH$42,W29)</f>
        <v>10</v>
      </c>
      <c r="Y29" s="9" t="s">
        <v>39</v>
      </c>
      <c r="Z29" s="113" t="s">
        <v>210</v>
      </c>
    </row>
    <row r="30" spans="8:26" x14ac:dyDescent="0.2">
      <c r="H30" s="88" t="s">
        <v>42</v>
      </c>
      <c r="I30" s="59">
        <f>COUNTIF('PGA SELECTIONS'!$H$2:$AH$42,H30)</f>
        <v>1</v>
      </c>
      <c r="J30" s="59" t="s">
        <v>19</v>
      </c>
      <c r="K30" s="89" t="s">
        <v>217</v>
      </c>
      <c r="M30" s="96" t="s">
        <v>108</v>
      </c>
      <c r="N30" s="60">
        <f>COUNTIF('PGA SELECTIONS'!$H$2:$AH$42,M30)</f>
        <v>1</v>
      </c>
      <c r="O30" s="60" t="s">
        <v>48</v>
      </c>
      <c r="P30" s="97" t="s">
        <v>218</v>
      </c>
      <c r="R30" s="104" t="s">
        <v>60</v>
      </c>
      <c r="S30" s="6">
        <f>COUNTIF('PGA SELECTIONS'!$H$2:$AH$42,R30)</f>
        <v>1</v>
      </c>
      <c r="T30" s="7" t="s">
        <v>6</v>
      </c>
      <c r="U30" s="105"/>
      <c r="W30" s="112" t="s">
        <v>193</v>
      </c>
      <c r="X30" s="8">
        <f>COUNTIF('PGA SELECTIONS'!$H$2:$AH$42,W30)</f>
        <v>2</v>
      </c>
      <c r="Y30" s="9" t="s">
        <v>39</v>
      </c>
      <c r="Z30" s="113"/>
    </row>
    <row r="31" spans="8:26" x14ac:dyDescent="0.2">
      <c r="H31" s="88" t="s">
        <v>43</v>
      </c>
      <c r="I31" s="59">
        <f>COUNTIF('PGA SELECTIONS'!$H$2:$AH$42,H31)</f>
        <v>6</v>
      </c>
      <c r="J31" s="59" t="s">
        <v>19</v>
      </c>
      <c r="K31" s="89" t="s">
        <v>208</v>
      </c>
      <c r="M31" s="96" t="s">
        <v>136</v>
      </c>
      <c r="N31" s="60">
        <f>COUNTIF('PGA SELECTIONS'!$H$2:$AH$42,M31)</f>
        <v>1</v>
      </c>
      <c r="O31" s="60" t="s">
        <v>48</v>
      </c>
      <c r="P31" s="97" t="s">
        <v>218</v>
      </c>
      <c r="R31" s="104" t="s">
        <v>161</v>
      </c>
      <c r="S31" s="6">
        <f>COUNTIF('PGA SELECTIONS'!$H$2:$AH$42,R31)</f>
        <v>2</v>
      </c>
      <c r="T31" s="7" t="s">
        <v>6</v>
      </c>
      <c r="U31" s="105"/>
      <c r="W31" s="112" t="s">
        <v>194</v>
      </c>
      <c r="X31" s="8">
        <f>COUNTIF('PGA SELECTIONS'!$H$2:$AH$42,W31)</f>
        <v>10</v>
      </c>
      <c r="Y31" s="9" t="s">
        <v>39</v>
      </c>
      <c r="Z31" s="113"/>
    </row>
    <row r="32" spans="8:26" x14ac:dyDescent="0.2">
      <c r="H32" s="88" t="s">
        <v>13</v>
      </c>
      <c r="I32" s="59">
        <f>COUNTIF('PGA SELECTIONS'!$H$2:$AH$42,H32)</f>
        <v>1</v>
      </c>
      <c r="J32" s="59" t="s">
        <v>19</v>
      </c>
      <c r="K32" s="89" t="s">
        <v>215</v>
      </c>
      <c r="M32" s="96" t="s">
        <v>61</v>
      </c>
      <c r="N32" s="60">
        <f>COUNTIF('PGA SELECTIONS'!$H$2:$AH$42,M32)</f>
        <v>10</v>
      </c>
      <c r="O32" s="60" t="s">
        <v>48</v>
      </c>
      <c r="P32" s="97" t="s">
        <v>212</v>
      </c>
      <c r="R32" s="104" t="s">
        <v>162</v>
      </c>
      <c r="S32" s="6">
        <f>COUNTIF('PGA SELECTIONS'!$H$2:$AH$42,R32)</f>
        <v>5</v>
      </c>
      <c r="T32" s="7" t="s">
        <v>6</v>
      </c>
      <c r="U32" s="105"/>
      <c r="W32" s="112" t="s">
        <v>195</v>
      </c>
      <c r="X32" s="8">
        <f>COUNTIF('PGA SELECTIONS'!$H$2:$AH$42,W32)</f>
        <v>1</v>
      </c>
      <c r="Y32" s="9" t="s">
        <v>39</v>
      </c>
      <c r="Z32" s="113"/>
    </row>
    <row r="33" spans="8:26" x14ac:dyDescent="0.2">
      <c r="H33" s="88" t="s">
        <v>44</v>
      </c>
      <c r="I33" s="59">
        <f>COUNTIF('PGA SELECTIONS'!$H$2:$AH$42,H33)</f>
        <v>5</v>
      </c>
      <c r="J33" s="59" t="s">
        <v>19</v>
      </c>
      <c r="K33" s="89" t="s">
        <v>214</v>
      </c>
      <c r="M33" s="96" t="s">
        <v>63</v>
      </c>
      <c r="N33" s="60">
        <f>COUNTIF('PGA SELECTIONS'!$H$2:$AH$42,M33)</f>
        <v>7</v>
      </c>
      <c r="O33" s="60" t="s">
        <v>48</v>
      </c>
      <c r="P33" s="97" t="s">
        <v>217</v>
      </c>
      <c r="R33" s="104" t="s">
        <v>163</v>
      </c>
      <c r="S33" s="6">
        <f>COUNTIF('PGA SELECTIONS'!$H$2:$AH$42,R33)</f>
        <v>6</v>
      </c>
      <c r="T33" s="7" t="s">
        <v>6</v>
      </c>
      <c r="U33" s="105"/>
      <c r="W33" s="112" t="s">
        <v>196</v>
      </c>
      <c r="X33" s="8">
        <f>COUNTIF('PGA SELECTIONS'!$H$2:$AH$42,W33)</f>
        <v>1</v>
      </c>
      <c r="Y33" s="9" t="s">
        <v>39</v>
      </c>
      <c r="Z33" s="113"/>
    </row>
    <row r="34" spans="8:26" x14ac:dyDescent="0.2">
      <c r="H34" s="88" t="s">
        <v>46</v>
      </c>
      <c r="I34" s="59">
        <f>COUNTIF('PGA SELECTIONS'!$H$2:$AH$42,H34)</f>
        <v>13</v>
      </c>
      <c r="J34" s="59" t="s">
        <v>19</v>
      </c>
      <c r="K34" s="89" t="s">
        <v>219</v>
      </c>
      <c r="M34" s="96" t="s">
        <v>109</v>
      </c>
      <c r="N34" s="60">
        <f>COUNTIF('PGA SELECTIONS'!$H$2:$AH$42,M34)</f>
        <v>11</v>
      </c>
      <c r="O34" s="60" t="s">
        <v>48</v>
      </c>
      <c r="P34" s="97" t="s">
        <v>212</v>
      </c>
      <c r="R34" s="104" t="s">
        <v>110</v>
      </c>
      <c r="S34" s="6">
        <f>COUNTIF('PGA SELECTIONS'!$H$2:$AH$42,R34)</f>
        <v>0</v>
      </c>
      <c r="T34" s="7" t="s">
        <v>6</v>
      </c>
      <c r="U34" s="105"/>
      <c r="W34" s="112" t="s">
        <v>197</v>
      </c>
      <c r="X34" s="8">
        <f>COUNTIF('PGA SELECTIONS'!$H$2:$AH$42,W34)</f>
        <v>3</v>
      </c>
      <c r="Y34" s="9" t="s">
        <v>39</v>
      </c>
      <c r="Z34" s="113"/>
    </row>
    <row r="35" spans="8:26" ht="21.75" x14ac:dyDescent="0.2">
      <c r="H35" s="88" t="s">
        <v>64</v>
      </c>
      <c r="I35" s="59">
        <f>COUNTIF('PGA SELECTIONS'!$H$2:$AH$42,H35)</f>
        <v>1</v>
      </c>
      <c r="J35" s="59" t="s">
        <v>19</v>
      </c>
      <c r="K35" s="89" t="s">
        <v>214</v>
      </c>
      <c r="M35" s="96" t="s">
        <v>137</v>
      </c>
      <c r="N35" s="60">
        <f>COUNTIF('PGA SELECTIONS'!$H$2:$AH$42,M35)</f>
        <v>1</v>
      </c>
      <c r="O35" s="60" t="s">
        <v>48</v>
      </c>
      <c r="P35" s="97"/>
      <c r="R35" s="104" t="s">
        <v>117</v>
      </c>
      <c r="S35" s="6">
        <f>COUNTIF('PGA SELECTIONS'!$H$2:$AH$42,R35)</f>
        <v>3</v>
      </c>
      <c r="T35" s="7" t="s">
        <v>6</v>
      </c>
      <c r="U35" s="105"/>
      <c r="W35" s="112" t="s">
        <v>198</v>
      </c>
      <c r="X35" s="8">
        <f>COUNTIF('PGA SELECTIONS'!$H$2:$AH$42,W35)</f>
        <v>0</v>
      </c>
      <c r="Y35" s="9" t="s">
        <v>39</v>
      </c>
      <c r="Z35" s="113"/>
    </row>
    <row r="36" spans="8:26" x14ac:dyDescent="0.2">
      <c r="H36" s="88" t="s">
        <v>65</v>
      </c>
      <c r="I36" s="59">
        <f>COUNTIF('PGA SELECTIONS'!$H$2:$AH$42,H36)</f>
        <v>8</v>
      </c>
      <c r="J36" s="59" t="s">
        <v>19</v>
      </c>
      <c r="K36" s="89" t="s">
        <v>215</v>
      </c>
      <c r="M36" s="96" t="s">
        <v>111</v>
      </c>
      <c r="N36" s="60">
        <f>COUNTIF('PGA SELECTIONS'!$H$2:$AH$42,M36)</f>
        <v>1</v>
      </c>
      <c r="O36" s="60" t="s">
        <v>48</v>
      </c>
      <c r="P36" s="97"/>
      <c r="R36" s="104" t="s">
        <v>164</v>
      </c>
      <c r="S36" s="6">
        <f>COUNTIF('PGA SELECTIONS'!$H$2:$AH$42,R36)</f>
        <v>5</v>
      </c>
      <c r="T36" s="7" t="s">
        <v>6</v>
      </c>
      <c r="U36" s="105"/>
      <c r="W36" s="112" t="s">
        <v>199</v>
      </c>
      <c r="X36" s="8">
        <f>COUNTIF('PGA SELECTIONS'!$H$2:$AH$42,W36)</f>
        <v>1</v>
      </c>
      <c r="Y36" s="9" t="s">
        <v>39</v>
      </c>
      <c r="Z36" s="113"/>
    </row>
    <row r="37" spans="8:26" x14ac:dyDescent="0.2">
      <c r="H37" s="88" t="s">
        <v>47</v>
      </c>
      <c r="I37" s="59">
        <f>COUNTIF('PGA SELECTIONS'!$H$2:$AH$42,H37)</f>
        <v>1</v>
      </c>
      <c r="J37" s="59" t="s">
        <v>19</v>
      </c>
      <c r="K37" s="89" t="s">
        <v>214</v>
      </c>
      <c r="M37" s="96" t="s">
        <v>66</v>
      </c>
      <c r="N37" s="60">
        <f>COUNTIF('PGA SELECTIONS'!$H$2:$AH$42,M37)</f>
        <v>1</v>
      </c>
      <c r="O37" s="60" t="s">
        <v>48</v>
      </c>
      <c r="P37" s="97" t="s">
        <v>213</v>
      </c>
      <c r="R37" s="104" t="s">
        <v>165</v>
      </c>
      <c r="S37" s="6">
        <f>COUNTIF('PGA SELECTIONS'!$H$2:$AH$42,R37)</f>
        <v>4</v>
      </c>
      <c r="T37" s="7" t="s">
        <v>6</v>
      </c>
      <c r="U37" s="105" t="s">
        <v>218</v>
      </c>
      <c r="W37" s="112" t="s">
        <v>200</v>
      </c>
      <c r="X37" s="8">
        <f>COUNTIF('PGA SELECTIONS'!$H$2:$AH$42,W37)</f>
        <v>1</v>
      </c>
      <c r="Y37" s="9" t="s">
        <v>39</v>
      </c>
      <c r="Z37" s="113"/>
    </row>
    <row r="38" spans="8:26" ht="11.55" thickBot="1" x14ac:dyDescent="0.25">
      <c r="H38" s="90" t="s">
        <v>127</v>
      </c>
      <c r="I38" s="91">
        <f>COUNTIF('PGA SELECTIONS'!$H$2:$AH$42,H38)</f>
        <v>0</v>
      </c>
      <c r="J38" s="91" t="s">
        <v>19</v>
      </c>
      <c r="K38" s="92" t="s">
        <v>213</v>
      </c>
      <c r="M38" s="98" t="s">
        <v>67</v>
      </c>
      <c r="N38" s="99">
        <f>COUNTIF('PGA SELECTIONS'!$H$2:$AH$42,M38)</f>
        <v>3</v>
      </c>
      <c r="O38" s="99" t="s">
        <v>48</v>
      </c>
      <c r="P38" s="100" t="s">
        <v>213</v>
      </c>
      <c r="R38" s="106" t="s">
        <v>166</v>
      </c>
      <c r="S38" s="107">
        <f>COUNTIF('PGA SELECTIONS'!$H$2:$AH$42,R38)</f>
        <v>0</v>
      </c>
      <c r="T38" s="108" t="s">
        <v>6</v>
      </c>
      <c r="U38" s="109"/>
      <c r="W38" s="114" t="s">
        <v>201</v>
      </c>
      <c r="X38" s="115">
        <f>COUNTIF('PGA SELECTIONS'!$H$2:$AH$42,W38)</f>
        <v>1</v>
      </c>
      <c r="Y38" s="116" t="s">
        <v>39</v>
      </c>
      <c r="Z38" s="117"/>
    </row>
    <row r="39" spans="8:26" ht="11.55" thickTop="1" x14ac:dyDescent="0.25"/>
  </sheetData>
  <sortState xmlns:xlrd2="http://schemas.microsoft.com/office/spreadsheetml/2017/richdata2" ref="C48:F76">
    <sortCondition descending="1" ref="D48:D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PGA SELECTIONS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Valento</cp:lastModifiedBy>
  <dcterms:created xsi:type="dcterms:W3CDTF">2012-06-11T16:33:38Z</dcterms:created>
  <dcterms:modified xsi:type="dcterms:W3CDTF">2019-11-13T02:30:54Z</dcterms:modified>
</cp:coreProperties>
</file>