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86C92EA4-9C65-450D-9163-3274C8404FF2}" xr6:coauthVersionLast="45" xr6:coauthVersionMax="45" xr10:uidLastSave="{00000000-0000-0000-0000-000000000000}"/>
  <bookViews>
    <workbookView xWindow="-109" yWindow="-109" windowWidth="26301" windowHeight="14305" tabRatio="862" xr2:uid="{00000000-000D-0000-FFFF-FFFF00000000}"/>
  </bookViews>
  <sheets>
    <sheet name="Selections" sheetId="1" r:id="rId1"/>
    <sheet name="Sheet2" sheetId="12" state="hidden" r:id="rId2"/>
    <sheet name="Totals" sheetId="2" r:id="rId3"/>
    <sheet name="PSW_Sheet" sheetId="9" state="veryHidden" r:id="rId4"/>
    <sheet name="_SSC" sheetId="10" state="veryHidden" r:id="rId5"/>
    <sheet name="Group A Chart" sheetId="3" r:id="rId6"/>
    <sheet name="Group B Chart" sheetId="4" r:id="rId7"/>
    <sheet name="Group C Chart" sheetId="5" r:id="rId8"/>
    <sheet name="Group D Chart" sheetId="6" r:id="rId9"/>
    <sheet name="Group E" sheetId="7" r:id="rId10"/>
    <sheet name="Group F" sheetId="8" r:id="rId11"/>
  </sheets>
  <definedNames>
    <definedName name="_xlnm._FilterDatabase" localSheetId="0" hidden="1">Selections!$A$1:$AF$393</definedName>
    <definedName name="OLE_LINK1" localSheetId="0">Selections!$C$22</definedName>
    <definedName name="SpreadsheetWEBAction" hidden="1">PSW_Sheet!$K$1</definedName>
    <definedName name="SpreadsheetWEBApplicationId" hidden="1">PSW_Sheet!$F$1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StatusIndex" hidden="1">PSW_Sheet!$I$1</definedName>
    <definedName name="SpreadsheetWEBUserEmail" hidden="1">PSW_Sheet!$J$1</definedName>
    <definedName name="SpreadsheetWEBUserName" hidden="1">PSW_Sheet!$D$1</definedName>
    <definedName name="SpreadsheetWEBUserRole" hidden="1">PSW_Sheet!$E$1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5" i="1" l="1"/>
  <c r="AG338" i="1"/>
  <c r="AG244" i="1"/>
  <c r="AG255" i="1"/>
  <c r="AG333" i="1"/>
  <c r="AG356" i="1"/>
  <c r="AG312" i="1"/>
  <c r="AG313" i="1"/>
  <c r="AG248" i="1"/>
  <c r="AG229" i="1"/>
  <c r="AG282" i="1"/>
  <c r="AG217" i="1"/>
  <c r="AG337" i="1"/>
  <c r="AG231" i="1"/>
  <c r="AG223" i="1"/>
  <c r="AG264" i="1"/>
  <c r="AG249" i="1"/>
  <c r="AG257" i="1"/>
  <c r="AG278" i="1"/>
  <c r="AG288" i="1"/>
  <c r="AG332" i="1"/>
  <c r="AG289" i="1"/>
  <c r="AG265" i="1"/>
  <c r="AG306" i="1"/>
  <c r="AG319" i="1"/>
  <c r="AG263" i="1"/>
  <c r="AG252" i="1"/>
  <c r="AG291" i="1"/>
  <c r="AG216" i="1"/>
  <c r="AG214" i="1"/>
  <c r="AG198" i="1"/>
  <c r="AG320" i="1"/>
  <c r="AG237" i="1"/>
  <c r="AG336" i="1"/>
  <c r="AG373" i="1"/>
  <c r="AG357" i="1"/>
  <c r="AG279" i="1"/>
  <c r="AG243" i="1"/>
  <c r="AG240" i="1"/>
  <c r="AG270" i="1"/>
  <c r="AG275" i="1"/>
  <c r="AG324" i="1"/>
  <c r="AG370" i="1"/>
  <c r="AG225" i="1"/>
  <c r="AG363" i="1"/>
  <c r="AG342" i="1"/>
  <c r="AG207" i="1"/>
  <c r="AG251" i="1"/>
  <c r="AG268" i="1"/>
  <c r="AG211" i="1"/>
  <c r="AG215" i="1"/>
  <c r="AG213" i="1"/>
  <c r="AG199" i="1"/>
  <c r="AG236" i="1"/>
  <c r="AG167" i="1"/>
  <c r="AG227" i="1"/>
  <c r="AG267" i="1"/>
  <c r="AG224" i="1"/>
  <c r="AG382" i="1"/>
  <c r="AG365" i="1"/>
  <c r="AG283" i="1"/>
  <c r="AG351" i="1"/>
  <c r="AG385" i="1"/>
  <c r="AG378" i="1"/>
  <c r="AG350" i="1"/>
  <c r="AG295" i="1"/>
  <c r="AG285" i="1"/>
  <c r="AG77" i="1"/>
  <c r="AG103" i="1"/>
  <c r="AG49" i="1"/>
  <c r="AG21" i="1"/>
  <c r="AG157" i="1"/>
  <c r="AG20" i="1"/>
  <c r="AG28" i="1"/>
  <c r="AG12" i="1"/>
  <c r="AG179" i="1"/>
  <c r="AG188" i="1"/>
  <c r="AG9" i="1"/>
  <c r="AG67" i="1"/>
  <c r="AG143" i="1"/>
  <c r="AG115" i="1"/>
  <c r="AG86" i="1"/>
  <c r="AG150" i="1"/>
  <c r="AG8" i="1"/>
  <c r="AG88" i="1"/>
  <c r="AG84" i="1"/>
  <c r="AG192" i="1"/>
  <c r="AG36" i="1"/>
  <c r="AG174" i="1"/>
  <c r="AG46" i="1"/>
  <c r="AG136" i="1"/>
  <c r="AG156" i="1"/>
  <c r="AG193" i="1"/>
  <c r="AG119" i="1"/>
  <c r="AG99" i="1"/>
  <c r="AG50" i="1"/>
  <c r="AG113" i="1"/>
  <c r="AG38" i="1"/>
  <c r="AG23" i="1"/>
  <c r="AG194" i="1"/>
  <c r="AG164" i="1"/>
  <c r="AG159" i="1"/>
  <c r="AG120" i="1"/>
  <c r="AG145" i="1"/>
  <c r="AG168" i="1"/>
  <c r="AG204" i="1"/>
  <c r="AG118" i="1"/>
  <c r="AG30" i="1"/>
  <c r="AG89" i="1"/>
  <c r="AG24" i="1"/>
  <c r="AG133" i="1"/>
  <c r="AG177" i="1"/>
  <c r="AG87" i="1"/>
  <c r="AG138" i="1"/>
  <c r="AG81" i="1"/>
  <c r="AG178" i="1"/>
  <c r="AG29" i="1"/>
  <c r="AG218" i="1"/>
  <c r="AG137" i="1"/>
  <c r="AG141" i="1"/>
  <c r="AG153" i="1"/>
  <c r="AG125" i="1"/>
  <c r="AG146" i="1"/>
  <c r="AG53" i="1"/>
  <c r="AG208" i="1"/>
  <c r="AG114" i="1"/>
  <c r="AG71" i="1"/>
  <c r="AG184" i="1"/>
  <c r="AG166" i="1"/>
  <c r="AG56" i="1"/>
  <c r="AG170" i="1"/>
  <c r="AG48" i="1"/>
  <c r="AG110" i="1"/>
  <c r="AG201" i="1"/>
  <c r="AG160" i="1"/>
  <c r="AG16" i="1"/>
  <c r="AG79" i="1"/>
  <c r="AG106" i="1"/>
  <c r="AG109" i="1"/>
  <c r="AG37" i="1"/>
  <c r="AG59" i="1"/>
  <c r="AG78" i="1"/>
  <c r="AG90" i="1"/>
  <c r="AG80" i="1"/>
  <c r="AG72" i="1"/>
  <c r="AG162" i="1"/>
  <c r="AG148" i="1"/>
  <c r="AG181" i="1"/>
  <c r="AG33" i="1"/>
  <c r="AG74" i="1"/>
  <c r="AG70" i="1"/>
  <c r="AG112" i="1"/>
  <c r="AG101" i="1"/>
  <c r="AG97" i="1"/>
  <c r="AG122" i="1"/>
  <c r="AG142" i="1"/>
  <c r="AG205" i="1"/>
  <c r="AG14" i="1"/>
  <c r="AG131" i="1"/>
  <c r="AG68" i="1"/>
  <c r="AG149" i="1"/>
  <c r="AG25" i="1"/>
  <c r="AG6" i="1"/>
  <c r="AG147" i="1"/>
  <c r="AG2" i="1"/>
  <c r="AG40" i="1"/>
  <c r="AG52" i="1"/>
  <c r="AG197" i="1"/>
  <c r="AG65" i="1"/>
  <c r="AG95" i="1"/>
  <c r="AG60" i="1"/>
  <c r="AG44" i="1"/>
  <c r="AG132" i="1"/>
  <c r="AG34" i="1"/>
  <c r="AG161" i="1"/>
  <c r="AG183" i="1"/>
  <c r="AG31" i="1"/>
  <c r="AG54" i="1"/>
  <c r="AG173" i="1"/>
  <c r="AG102" i="1"/>
  <c r="AG92" i="1"/>
  <c r="AG190" i="1"/>
  <c r="AG107" i="1"/>
  <c r="AG134" i="1"/>
  <c r="AG140" i="1"/>
  <c r="AG175" i="1"/>
  <c r="AG94" i="1"/>
  <c r="AG17" i="1"/>
  <c r="AG83" i="1"/>
  <c r="AG57" i="1"/>
  <c r="AG129" i="1"/>
  <c r="AG152" i="1"/>
  <c r="AG100" i="1"/>
  <c r="AG185" i="1"/>
  <c r="AG165" i="1"/>
  <c r="AG10" i="1"/>
  <c r="AG210" i="1"/>
  <c r="AG111" i="1"/>
  <c r="AG76" i="1"/>
  <c r="AG43" i="1"/>
  <c r="AG51" i="1"/>
  <c r="AG63" i="1"/>
  <c r="AG155" i="1"/>
  <c r="AG11" i="1"/>
  <c r="AG176" i="1"/>
  <c r="AG104" i="1"/>
  <c r="AG91" i="1"/>
  <c r="AG158" i="1"/>
  <c r="AG69" i="1"/>
  <c r="AG108" i="1"/>
  <c r="AG128" i="1"/>
  <c r="AG93" i="1"/>
  <c r="AG3" i="1"/>
  <c r="AG61" i="1"/>
  <c r="AG151" i="1"/>
  <c r="AG35" i="1"/>
  <c r="AG62" i="1"/>
  <c r="AG163" i="1"/>
  <c r="AG144" i="1"/>
  <c r="AG124" i="1"/>
  <c r="AG187" i="1"/>
  <c r="AG5" i="1"/>
  <c r="AG96" i="1"/>
  <c r="AG4" i="1"/>
  <c r="AG7" i="1"/>
  <c r="AG42" i="1"/>
  <c r="AG82" i="1"/>
  <c r="AG32" i="1"/>
  <c r="AG117" i="1"/>
  <c r="AG27" i="1"/>
  <c r="AG127" i="1"/>
  <c r="AG75" i="1"/>
  <c r="AG98" i="1"/>
  <c r="AG172" i="1"/>
  <c r="AG105" i="1"/>
  <c r="AG15" i="1"/>
  <c r="AG200" i="1"/>
  <c r="AG121" i="1"/>
  <c r="AG85" i="1"/>
  <c r="AG13" i="1"/>
  <c r="AG73" i="1"/>
  <c r="AG26" i="1"/>
  <c r="AG41" i="1"/>
  <c r="AG180" i="1"/>
  <c r="AG64" i="1"/>
  <c r="AG182" i="1"/>
  <c r="AG154" i="1"/>
  <c r="AG39" i="1"/>
  <c r="AG45" i="1"/>
  <c r="AG186" i="1"/>
  <c r="AG195" i="1"/>
  <c r="AG58" i="1"/>
  <c r="AG196" i="1"/>
  <c r="AG19" i="1"/>
  <c r="AG126" i="1"/>
  <c r="AG123" i="1"/>
  <c r="AG130" i="1"/>
  <c r="AG169" i="1"/>
  <c r="AG55" i="1"/>
  <c r="AG171" i="1"/>
  <c r="AG139" i="1"/>
  <c r="AG66" i="1"/>
  <c r="AG22" i="1"/>
  <c r="AG18" i="1"/>
  <c r="AG47" i="1"/>
  <c r="AG116" i="1"/>
  <c r="AG230" i="1"/>
  <c r="AG340" i="1"/>
  <c r="AG239" i="1"/>
  <c r="AG355" i="1"/>
  <c r="AG327" i="1"/>
  <c r="AG314" i="1"/>
  <c r="AG366" i="1"/>
  <c r="AG372" i="1"/>
  <c r="AG379" i="1"/>
  <c r="AG374" i="1"/>
  <c r="AG322" i="1"/>
  <c r="AG362" i="1"/>
  <c r="AG368" i="1"/>
  <c r="AG221" i="1"/>
  <c r="AG256" i="1"/>
  <c r="AG271" i="1"/>
  <c r="AG212" i="1"/>
  <c r="AG220" i="1"/>
  <c r="AG297" i="1"/>
  <c r="AG219" i="1"/>
  <c r="AG284" i="1"/>
  <c r="AG250" i="1"/>
  <c r="AG330" i="1"/>
  <c r="AG293" i="1"/>
  <c r="AG258" i="1"/>
  <c r="AG266" i="1"/>
  <c r="AG226" i="1"/>
  <c r="AG241" i="1"/>
  <c r="AG361" i="1"/>
  <c r="AG262" i="1"/>
  <c r="AG303" i="1"/>
  <c r="AG300" i="1"/>
  <c r="AG191" i="1"/>
  <c r="AG371" i="1"/>
  <c r="AG209" i="1"/>
  <c r="AG253" i="1"/>
  <c r="AG202" i="1"/>
  <c r="AG305" i="1"/>
  <c r="AG341" i="1"/>
  <c r="AG307" i="1"/>
  <c r="AG234" i="1"/>
  <c r="AG189" i="1"/>
  <c r="AG310" i="1"/>
  <c r="AG308" i="1"/>
  <c r="AG242" i="1"/>
  <c r="AG280" i="1"/>
  <c r="AG286" i="1"/>
  <c r="AG246" i="1"/>
  <c r="AG326" i="1"/>
  <c r="AG325" i="1"/>
  <c r="AG311" i="1"/>
  <c r="AG272" i="1"/>
  <c r="AG360" i="1"/>
  <c r="AG367" i="1"/>
  <c r="AG380" i="1"/>
  <c r="AG369" i="1"/>
  <c r="AG344" i="1"/>
  <c r="AG203" i="1"/>
  <c r="AG386" i="1"/>
  <c r="AG228" i="1"/>
  <c r="AG354" i="1"/>
  <c r="AG296" i="1"/>
  <c r="AG348" i="1"/>
  <c r="AG235" i="1"/>
  <c r="AG301" i="1"/>
  <c r="AG345" i="1"/>
  <c r="AG261" i="1"/>
  <c r="AG323" i="1"/>
  <c r="AG383" i="1"/>
  <c r="AG277" i="1"/>
  <c r="AG299" i="1"/>
  <c r="AG254" i="1"/>
  <c r="AG247" i="1"/>
  <c r="AG359" i="1"/>
  <c r="AG298" i="1"/>
  <c r="AG321" i="1"/>
  <c r="AG274" i="1"/>
  <c r="AG281" i="1"/>
  <c r="AG309" i="1"/>
  <c r="AG343" i="1"/>
  <c r="AG290" i="1"/>
  <c r="AG384" i="1"/>
  <c r="AG260" i="1"/>
  <c r="AG349" i="1"/>
  <c r="AG316" i="1"/>
  <c r="AG233" i="1"/>
  <c r="AG329" i="1"/>
  <c r="AG269" i="1"/>
  <c r="AG352" i="1"/>
  <c r="AG302" i="1"/>
  <c r="AG347" i="1"/>
  <c r="AG315" i="1"/>
  <c r="AG331" i="1"/>
  <c r="AG381" i="1"/>
  <c r="AG276" i="1"/>
  <c r="AG273" i="1"/>
  <c r="AG259" i="1"/>
  <c r="AG376" i="1"/>
  <c r="AG287" i="1"/>
  <c r="AG318" i="1"/>
  <c r="AG304" i="1"/>
  <c r="AG339" i="1"/>
  <c r="AG328" i="1"/>
  <c r="AG294" i="1"/>
  <c r="AG232" i="1"/>
  <c r="AG364" i="1"/>
  <c r="AG206" i="1"/>
  <c r="AG135" i="1"/>
  <c r="AG292" i="1"/>
  <c r="AG222" i="1"/>
  <c r="AG375" i="1"/>
  <c r="AG238" i="1"/>
  <c r="AG317" i="1"/>
  <c r="AG377" i="1"/>
  <c r="AG358" i="1"/>
  <c r="AG245" i="1"/>
  <c r="AG353" i="1"/>
  <c r="AG346" i="1"/>
  <c r="AG334" i="1"/>
  <c r="AE335" i="1"/>
  <c r="AE338" i="1"/>
  <c r="AE244" i="1"/>
  <c r="AE255" i="1"/>
  <c r="AE333" i="1"/>
  <c r="AE356" i="1"/>
  <c r="AE312" i="1"/>
  <c r="AE313" i="1"/>
  <c r="AE248" i="1"/>
  <c r="AE229" i="1"/>
  <c r="AE282" i="1"/>
  <c r="AE217" i="1"/>
  <c r="AE337" i="1"/>
  <c r="AE231" i="1"/>
  <c r="AE223" i="1"/>
  <c r="AE264" i="1"/>
  <c r="AE249" i="1"/>
  <c r="AE257" i="1"/>
  <c r="AE278" i="1"/>
  <c r="AE288" i="1"/>
  <c r="AE332" i="1"/>
  <c r="AE289" i="1"/>
  <c r="AE265" i="1"/>
  <c r="AE306" i="1"/>
  <c r="AE319" i="1"/>
  <c r="AE263" i="1"/>
  <c r="AE252" i="1"/>
  <c r="AE291" i="1"/>
  <c r="AE216" i="1"/>
  <c r="AE214" i="1"/>
  <c r="AE198" i="1"/>
  <c r="AE320" i="1"/>
  <c r="AE237" i="1"/>
  <c r="AE336" i="1"/>
  <c r="AE373" i="1"/>
  <c r="AE357" i="1"/>
  <c r="AE279" i="1"/>
  <c r="AE243" i="1"/>
  <c r="AE240" i="1"/>
  <c r="AE270" i="1"/>
  <c r="AE275" i="1"/>
  <c r="AE324" i="1"/>
  <c r="AE370" i="1"/>
  <c r="AE225" i="1"/>
  <c r="AE363" i="1"/>
  <c r="AE342" i="1"/>
  <c r="AE207" i="1"/>
  <c r="AE251" i="1"/>
  <c r="AE268" i="1"/>
  <c r="AE211" i="1"/>
  <c r="AE215" i="1"/>
  <c r="AE213" i="1"/>
  <c r="AE199" i="1"/>
  <c r="AE236" i="1"/>
  <c r="AE167" i="1"/>
  <c r="AE227" i="1"/>
  <c r="AE267" i="1"/>
  <c r="AE224" i="1"/>
  <c r="AE382" i="1"/>
  <c r="AE365" i="1"/>
  <c r="AE283" i="1"/>
  <c r="AE351" i="1"/>
  <c r="AE385" i="1"/>
  <c r="AE378" i="1"/>
  <c r="AE350" i="1"/>
  <c r="AE295" i="1"/>
  <c r="AE285" i="1"/>
  <c r="AE77" i="1"/>
  <c r="AE103" i="1"/>
  <c r="AE49" i="1"/>
  <c r="AE21" i="1"/>
  <c r="AE157" i="1"/>
  <c r="AE20" i="1"/>
  <c r="AE28" i="1"/>
  <c r="AE12" i="1"/>
  <c r="AE179" i="1"/>
  <c r="AE188" i="1"/>
  <c r="AE9" i="1"/>
  <c r="AE67" i="1"/>
  <c r="AE143" i="1"/>
  <c r="AE115" i="1"/>
  <c r="AE86" i="1"/>
  <c r="AE150" i="1"/>
  <c r="AE8" i="1"/>
  <c r="AE88" i="1"/>
  <c r="AE84" i="1"/>
  <c r="AE192" i="1"/>
  <c r="AE36" i="1"/>
  <c r="AE174" i="1"/>
  <c r="AE46" i="1"/>
  <c r="AE136" i="1"/>
  <c r="AE156" i="1"/>
  <c r="AE193" i="1"/>
  <c r="AE119" i="1"/>
  <c r="AE99" i="1"/>
  <c r="AE50" i="1"/>
  <c r="AE113" i="1"/>
  <c r="AE38" i="1"/>
  <c r="AE23" i="1"/>
  <c r="AE194" i="1"/>
  <c r="AE164" i="1"/>
  <c r="AE159" i="1"/>
  <c r="AE120" i="1"/>
  <c r="AE145" i="1"/>
  <c r="AE168" i="1"/>
  <c r="AE204" i="1"/>
  <c r="AE118" i="1"/>
  <c r="AE30" i="1"/>
  <c r="AE89" i="1"/>
  <c r="AE24" i="1"/>
  <c r="AE133" i="1"/>
  <c r="AE177" i="1"/>
  <c r="AE87" i="1"/>
  <c r="AE138" i="1"/>
  <c r="AE81" i="1"/>
  <c r="AE178" i="1"/>
  <c r="AE29" i="1"/>
  <c r="AE218" i="1"/>
  <c r="AE137" i="1"/>
  <c r="AE141" i="1"/>
  <c r="AE153" i="1"/>
  <c r="AE125" i="1"/>
  <c r="AE146" i="1"/>
  <c r="AE53" i="1"/>
  <c r="AE208" i="1"/>
  <c r="AE114" i="1"/>
  <c r="AE71" i="1"/>
  <c r="AE184" i="1"/>
  <c r="AE166" i="1"/>
  <c r="AE56" i="1"/>
  <c r="AE170" i="1"/>
  <c r="AE48" i="1"/>
  <c r="AE110" i="1"/>
  <c r="AE201" i="1"/>
  <c r="AE160" i="1"/>
  <c r="AE16" i="1"/>
  <c r="AE79" i="1"/>
  <c r="AE106" i="1"/>
  <c r="AE109" i="1"/>
  <c r="AE37" i="1"/>
  <c r="AE59" i="1"/>
  <c r="AE78" i="1"/>
  <c r="AE90" i="1"/>
  <c r="AE80" i="1"/>
  <c r="AE72" i="1"/>
  <c r="AE162" i="1"/>
  <c r="AE148" i="1"/>
  <c r="AE181" i="1"/>
  <c r="AE33" i="1"/>
  <c r="AE74" i="1"/>
  <c r="AE70" i="1"/>
  <c r="AE112" i="1"/>
  <c r="AE101" i="1"/>
  <c r="AE97" i="1"/>
  <c r="AE122" i="1"/>
  <c r="AE142" i="1"/>
  <c r="AE205" i="1"/>
  <c r="AE14" i="1"/>
  <c r="AE131" i="1"/>
  <c r="AE68" i="1"/>
  <c r="AE149" i="1"/>
  <c r="AE25" i="1"/>
  <c r="AE6" i="1"/>
  <c r="AE147" i="1"/>
  <c r="AE2" i="1"/>
  <c r="AE40" i="1"/>
  <c r="AE52" i="1"/>
  <c r="AE197" i="1"/>
  <c r="AE65" i="1"/>
  <c r="AE95" i="1"/>
  <c r="AE60" i="1"/>
  <c r="AE44" i="1"/>
  <c r="AE132" i="1"/>
  <c r="AE34" i="1"/>
  <c r="AE161" i="1"/>
  <c r="AE183" i="1"/>
  <c r="AE31" i="1"/>
  <c r="AE54" i="1"/>
  <c r="AE173" i="1"/>
  <c r="AE102" i="1"/>
  <c r="AE92" i="1"/>
  <c r="AE190" i="1"/>
  <c r="AE107" i="1"/>
  <c r="AE134" i="1"/>
  <c r="AE140" i="1"/>
  <c r="AE175" i="1"/>
  <c r="AE94" i="1"/>
  <c r="AE17" i="1"/>
  <c r="AE83" i="1"/>
  <c r="AE57" i="1"/>
  <c r="AE129" i="1"/>
  <c r="AE152" i="1"/>
  <c r="AE100" i="1"/>
  <c r="AE185" i="1"/>
  <c r="AE165" i="1"/>
  <c r="AE10" i="1"/>
  <c r="AE210" i="1"/>
  <c r="AE111" i="1"/>
  <c r="AE76" i="1"/>
  <c r="AE43" i="1"/>
  <c r="AE51" i="1"/>
  <c r="AE63" i="1"/>
  <c r="AE155" i="1"/>
  <c r="AE11" i="1"/>
  <c r="AE176" i="1"/>
  <c r="AE104" i="1"/>
  <c r="AE91" i="1"/>
  <c r="AE158" i="1"/>
  <c r="AE69" i="1"/>
  <c r="AE108" i="1"/>
  <c r="AE128" i="1"/>
  <c r="AE93" i="1"/>
  <c r="AE3" i="1"/>
  <c r="AE61" i="1"/>
  <c r="AE151" i="1"/>
  <c r="AE35" i="1"/>
  <c r="AE62" i="1"/>
  <c r="AE163" i="1"/>
  <c r="AE144" i="1"/>
  <c r="AE124" i="1"/>
  <c r="AE187" i="1"/>
  <c r="AE5" i="1"/>
  <c r="AE96" i="1"/>
  <c r="AE4" i="1"/>
  <c r="AE7" i="1"/>
  <c r="AE42" i="1"/>
  <c r="AE82" i="1"/>
  <c r="AE32" i="1"/>
  <c r="AE117" i="1"/>
  <c r="AE27" i="1"/>
  <c r="AE127" i="1"/>
  <c r="AE75" i="1"/>
  <c r="AE98" i="1"/>
  <c r="AE172" i="1"/>
  <c r="AE105" i="1"/>
  <c r="AE15" i="1"/>
  <c r="AE200" i="1"/>
  <c r="AE121" i="1"/>
  <c r="AE85" i="1"/>
  <c r="AE13" i="1"/>
  <c r="AE73" i="1"/>
  <c r="AE26" i="1"/>
  <c r="AE41" i="1"/>
  <c r="AE180" i="1"/>
  <c r="AE64" i="1"/>
  <c r="AE182" i="1"/>
  <c r="AE154" i="1"/>
  <c r="AE39" i="1"/>
  <c r="AE45" i="1"/>
  <c r="AE186" i="1"/>
  <c r="AE195" i="1"/>
  <c r="AE58" i="1"/>
  <c r="AE196" i="1"/>
  <c r="AE19" i="1"/>
  <c r="AE126" i="1"/>
  <c r="AE123" i="1"/>
  <c r="AE130" i="1"/>
  <c r="AE169" i="1"/>
  <c r="AE55" i="1"/>
  <c r="AE171" i="1"/>
  <c r="AE139" i="1"/>
  <c r="AE66" i="1"/>
  <c r="AE22" i="1"/>
  <c r="AE18" i="1"/>
  <c r="AE47" i="1"/>
  <c r="AE116" i="1"/>
  <c r="AE230" i="1"/>
  <c r="AE340" i="1"/>
  <c r="AE239" i="1"/>
  <c r="AE355" i="1"/>
  <c r="AE327" i="1"/>
  <c r="AE314" i="1"/>
  <c r="AE366" i="1"/>
  <c r="AE372" i="1"/>
  <c r="AE379" i="1"/>
  <c r="AE374" i="1"/>
  <c r="AE322" i="1"/>
  <c r="AE362" i="1"/>
  <c r="AE368" i="1"/>
  <c r="AE221" i="1"/>
  <c r="AE256" i="1"/>
  <c r="AE271" i="1"/>
  <c r="AE212" i="1"/>
  <c r="AE220" i="1"/>
  <c r="AE297" i="1"/>
  <c r="AE219" i="1"/>
  <c r="AE284" i="1"/>
  <c r="AE250" i="1"/>
  <c r="AE330" i="1"/>
  <c r="AE293" i="1"/>
  <c r="AE258" i="1"/>
  <c r="AE266" i="1"/>
  <c r="AE226" i="1"/>
  <c r="AE241" i="1"/>
  <c r="AE361" i="1"/>
  <c r="AE262" i="1"/>
  <c r="AE303" i="1"/>
  <c r="AE300" i="1"/>
  <c r="AE191" i="1"/>
  <c r="AE371" i="1"/>
  <c r="AE209" i="1"/>
  <c r="AE253" i="1"/>
  <c r="AE202" i="1"/>
  <c r="AE305" i="1"/>
  <c r="AE341" i="1"/>
  <c r="AE307" i="1"/>
  <c r="AE234" i="1"/>
  <c r="AE189" i="1"/>
  <c r="AE310" i="1"/>
  <c r="AE308" i="1"/>
  <c r="AE242" i="1"/>
  <c r="AE280" i="1"/>
  <c r="AE286" i="1"/>
  <c r="AE246" i="1"/>
  <c r="AE326" i="1"/>
  <c r="AE325" i="1"/>
  <c r="AE311" i="1"/>
  <c r="AE272" i="1"/>
  <c r="AE360" i="1"/>
  <c r="AE367" i="1"/>
  <c r="AE380" i="1"/>
  <c r="AE369" i="1"/>
  <c r="AE344" i="1"/>
  <c r="AE203" i="1"/>
  <c r="AE386" i="1"/>
  <c r="AE228" i="1"/>
  <c r="AE354" i="1"/>
  <c r="AE296" i="1"/>
  <c r="AE348" i="1"/>
  <c r="AE235" i="1"/>
  <c r="AE301" i="1"/>
  <c r="AE345" i="1"/>
  <c r="AE261" i="1"/>
  <c r="AE323" i="1"/>
  <c r="AE383" i="1"/>
  <c r="AE277" i="1"/>
  <c r="AE299" i="1"/>
  <c r="AE254" i="1"/>
  <c r="AE247" i="1"/>
  <c r="AE359" i="1"/>
  <c r="AE298" i="1"/>
  <c r="AE321" i="1"/>
  <c r="AE274" i="1"/>
  <c r="AE281" i="1"/>
  <c r="AE309" i="1"/>
  <c r="AE343" i="1"/>
  <c r="AE290" i="1"/>
  <c r="AE384" i="1"/>
  <c r="AE260" i="1"/>
  <c r="AE349" i="1"/>
  <c r="AE316" i="1"/>
  <c r="AE233" i="1"/>
  <c r="AE329" i="1"/>
  <c r="AE269" i="1"/>
  <c r="AE352" i="1"/>
  <c r="AE302" i="1"/>
  <c r="AE347" i="1"/>
  <c r="AE315" i="1"/>
  <c r="AE331" i="1"/>
  <c r="AE381" i="1"/>
  <c r="AE276" i="1"/>
  <c r="AE273" i="1"/>
  <c r="AE259" i="1"/>
  <c r="AE376" i="1"/>
  <c r="AE287" i="1"/>
  <c r="AE318" i="1"/>
  <c r="AE304" i="1"/>
  <c r="AE339" i="1"/>
  <c r="AE328" i="1"/>
  <c r="AE294" i="1"/>
  <c r="AE232" i="1"/>
  <c r="AE364" i="1"/>
  <c r="AE206" i="1"/>
  <c r="AE135" i="1"/>
  <c r="AE292" i="1"/>
  <c r="AE222" i="1"/>
  <c r="AE375" i="1"/>
  <c r="AE238" i="1"/>
  <c r="AE317" i="1"/>
  <c r="AE377" i="1"/>
  <c r="AE358" i="1"/>
  <c r="AE245" i="1"/>
  <c r="AE353" i="1"/>
  <c r="AE346" i="1"/>
  <c r="AE334" i="1"/>
  <c r="AC335" i="1"/>
  <c r="AC338" i="1"/>
  <c r="AC244" i="1"/>
  <c r="AC255" i="1"/>
  <c r="AC333" i="1"/>
  <c r="AC356" i="1"/>
  <c r="AC312" i="1"/>
  <c r="AC313" i="1"/>
  <c r="AC248" i="1"/>
  <c r="AC229" i="1"/>
  <c r="AC282" i="1"/>
  <c r="AC217" i="1"/>
  <c r="AC337" i="1"/>
  <c r="AC231" i="1"/>
  <c r="AC223" i="1"/>
  <c r="AC264" i="1"/>
  <c r="AC249" i="1"/>
  <c r="AC257" i="1"/>
  <c r="AC278" i="1"/>
  <c r="AC288" i="1"/>
  <c r="AC332" i="1"/>
  <c r="AC289" i="1"/>
  <c r="AC265" i="1"/>
  <c r="AC306" i="1"/>
  <c r="AC319" i="1"/>
  <c r="AC263" i="1"/>
  <c r="AC252" i="1"/>
  <c r="AC291" i="1"/>
  <c r="AC216" i="1"/>
  <c r="AC214" i="1"/>
  <c r="AC198" i="1"/>
  <c r="AC320" i="1"/>
  <c r="AC237" i="1"/>
  <c r="AC336" i="1"/>
  <c r="AC373" i="1"/>
  <c r="AC357" i="1"/>
  <c r="AC279" i="1"/>
  <c r="AC243" i="1"/>
  <c r="AC240" i="1"/>
  <c r="AC270" i="1"/>
  <c r="AC275" i="1"/>
  <c r="AC324" i="1"/>
  <c r="AC370" i="1"/>
  <c r="AC225" i="1"/>
  <c r="AC363" i="1"/>
  <c r="AC342" i="1"/>
  <c r="AC207" i="1"/>
  <c r="AC251" i="1"/>
  <c r="AC268" i="1"/>
  <c r="AC211" i="1"/>
  <c r="AC215" i="1"/>
  <c r="AC213" i="1"/>
  <c r="AC199" i="1"/>
  <c r="AC236" i="1"/>
  <c r="AC167" i="1"/>
  <c r="AC227" i="1"/>
  <c r="AC267" i="1"/>
  <c r="AC224" i="1"/>
  <c r="AC382" i="1"/>
  <c r="AC365" i="1"/>
  <c r="AC283" i="1"/>
  <c r="AC351" i="1"/>
  <c r="AC385" i="1"/>
  <c r="AC378" i="1"/>
  <c r="AC350" i="1"/>
  <c r="AC295" i="1"/>
  <c r="AC285" i="1"/>
  <c r="AC77" i="1"/>
  <c r="AC103" i="1"/>
  <c r="AC49" i="1"/>
  <c r="AC21" i="1"/>
  <c r="AC157" i="1"/>
  <c r="AC20" i="1"/>
  <c r="AC28" i="1"/>
  <c r="AC12" i="1"/>
  <c r="AC179" i="1"/>
  <c r="AC188" i="1"/>
  <c r="AC9" i="1"/>
  <c r="AC67" i="1"/>
  <c r="AC143" i="1"/>
  <c r="AC115" i="1"/>
  <c r="AC86" i="1"/>
  <c r="AC150" i="1"/>
  <c r="AC8" i="1"/>
  <c r="AC88" i="1"/>
  <c r="AC84" i="1"/>
  <c r="AC192" i="1"/>
  <c r="AC36" i="1"/>
  <c r="AC174" i="1"/>
  <c r="AC46" i="1"/>
  <c r="AC136" i="1"/>
  <c r="AC156" i="1"/>
  <c r="AC193" i="1"/>
  <c r="AC119" i="1"/>
  <c r="AC99" i="1"/>
  <c r="AC50" i="1"/>
  <c r="AC113" i="1"/>
  <c r="AC38" i="1"/>
  <c r="AC23" i="1"/>
  <c r="AC194" i="1"/>
  <c r="AC164" i="1"/>
  <c r="AC159" i="1"/>
  <c r="AC120" i="1"/>
  <c r="AC145" i="1"/>
  <c r="AC168" i="1"/>
  <c r="AC204" i="1"/>
  <c r="AC118" i="1"/>
  <c r="AC30" i="1"/>
  <c r="AC89" i="1"/>
  <c r="AC24" i="1"/>
  <c r="AC133" i="1"/>
  <c r="AC177" i="1"/>
  <c r="AC87" i="1"/>
  <c r="AC138" i="1"/>
  <c r="AC81" i="1"/>
  <c r="AC178" i="1"/>
  <c r="AC29" i="1"/>
  <c r="AC218" i="1"/>
  <c r="AC137" i="1"/>
  <c r="AC141" i="1"/>
  <c r="AC153" i="1"/>
  <c r="AC125" i="1"/>
  <c r="AC146" i="1"/>
  <c r="AC53" i="1"/>
  <c r="AC208" i="1"/>
  <c r="AC114" i="1"/>
  <c r="AC71" i="1"/>
  <c r="AC184" i="1"/>
  <c r="AC166" i="1"/>
  <c r="AC56" i="1"/>
  <c r="AC170" i="1"/>
  <c r="AC48" i="1"/>
  <c r="AC110" i="1"/>
  <c r="AC201" i="1"/>
  <c r="AC160" i="1"/>
  <c r="AC16" i="1"/>
  <c r="AC79" i="1"/>
  <c r="AC106" i="1"/>
  <c r="AC109" i="1"/>
  <c r="AC37" i="1"/>
  <c r="AC59" i="1"/>
  <c r="AC78" i="1"/>
  <c r="AC90" i="1"/>
  <c r="AC80" i="1"/>
  <c r="AC72" i="1"/>
  <c r="AC162" i="1"/>
  <c r="AC148" i="1"/>
  <c r="AC181" i="1"/>
  <c r="AC33" i="1"/>
  <c r="AC74" i="1"/>
  <c r="AC70" i="1"/>
  <c r="AC112" i="1"/>
  <c r="AC101" i="1"/>
  <c r="AC97" i="1"/>
  <c r="AC122" i="1"/>
  <c r="AC142" i="1"/>
  <c r="AC205" i="1"/>
  <c r="AC14" i="1"/>
  <c r="AC131" i="1"/>
  <c r="AC68" i="1"/>
  <c r="AC149" i="1"/>
  <c r="AC25" i="1"/>
  <c r="AC6" i="1"/>
  <c r="AC147" i="1"/>
  <c r="AC2" i="1"/>
  <c r="AC40" i="1"/>
  <c r="AC52" i="1"/>
  <c r="AC197" i="1"/>
  <c r="AC65" i="1"/>
  <c r="AC95" i="1"/>
  <c r="AC60" i="1"/>
  <c r="AC44" i="1"/>
  <c r="AC132" i="1"/>
  <c r="AC34" i="1"/>
  <c r="AC161" i="1"/>
  <c r="AC183" i="1"/>
  <c r="AC31" i="1"/>
  <c r="AC54" i="1"/>
  <c r="AC173" i="1"/>
  <c r="AC102" i="1"/>
  <c r="AC92" i="1"/>
  <c r="AC190" i="1"/>
  <c r="AC107" i="1"/>
  <c r="AC134" i="1"/>
  <c r="AC140" i="1"/>
  <c r="AC175" i="1"/>
  <c r="AC94" i="1"/>
  <c r="AC17" i="1"/>
  <c r="AC83" i="1"/>
  <c r="AC57" i="1"/>
  <c r="AC129" i="1"/>
  <c r="AC152" i="1"/>
  <c r="AC100" i="1"/>
  <c r="AC185" i="1"/>
  <c r="AC165" i="1"/>
  <c r="AC10" i="1"/>
  <c r="AC210" i="1"/>
  <c r="AC111" i="1"/>
  <c r="AC76" i="1"/>
  <c r="AC43" i="1"/>
  <c r="AC51" i="1"/>
  <c r="AC63" i="1"/>
  <c r="AC155" i="1"/>
  <c r="AC11" i="1"/>
  <c r="AC176" i="1"/>
  <c r="AC104" i="1"/>
  <c r="AC91" i="1"/>
  <c r="AC158" i="1"/>
  <c r="AC69" i="1"/>
  <c r="AC108" i="1"/>
  <c r="AC128" i="1"/>
  <c r="AC93" i="1"/>
  <c r="AC3" i="1"/>
  <c r="AC61" i="1"/>
  <c r="AC151" i="1"/>
  <c r="AC35" i="1"/>
  <c r="AC62" i="1"/>
  <c r="AC163" i="1"/>
  <c r="AC144" i="1"/>
  <c r="AC124" i="1"/>
  <c r="AC187" i="1"/>
  <c r="AC5" i="1"/>
  <c r="AC96" i="1"/>
  <c r="AC4" i="1"/>
  <c r="AC7" i="1"/>
  <c r="AC42" i="1"/>
  <c r="AC82" i="1"/>
  <c r="AC32" i="1"/>
  <c r="AC117" i="1"/>
  <c r="AC27" i="1"/>
  <c r="AC127" i="1"/>
  <c r="AC75" i="1"/>
  <c r="AC98" i="1"/>
  <c r="AC172" i="1"/>
  <c r="AC105" i="1"/>
  <c r="AC15" i="1"/>
  <c r="AC200" i="1"/>
  <c r="AC121" i="1"/>
  <c r="AC85" i="1"/>
  <c r="AC13" i="1"/>
  <c r="AC73" i="1"/>
  <c r="AC26" i="1"/>
  <c r="AC41" i="1"/>
  <c r="AC180" i="1"/>
  <c r="AC64" i="1"/>
  <c r="AC182" i="1"/>
  <c r="AC154" i="1"/>
  <c r="AC39" i="1"/>
  <c r="AC45" i="1"/>
  <c r="AC186" i="1"/>
  <c r="AC195" i="1"/>
  <c r="AC58" i="1"/>
  <c r="AC196" i="1"/>
  <c r="AC19" i="1"/>
  <c r="AC126" i="1"/>
  <c r="AC123" i="1"/>
  <c r="AC130" i="1"/>
  <c r="AC169" i="1"/>
  <c r="AC55" i="1"/>
  <c r="AC171" i="1"/>
  <c r="AC139" i="1"/>
  <c r="AC66" i="1"/>
  <c r="AC22" i="1"/>
  <c r="AC18" i="1"/>
  <c r="AC47" i="1"/>
  <c r="AC116" i="1"/>
  <c r="AC230" i="1"/>
  <c r="AC340" i="1"/>
  <c r="AC239" i="1"/>
  <c r="AC355" i="1"/>
  <c r="AC327" i="1"/>
  <c r="AC314" i="1"/>
  <c r="AC366" i="1"/>
  <c r="AC372" i="1"/>
  <c r="AC379" i="1"/>
  <c r="AC374" i="1"/>
  <c r="AC322" i="1"/>
  <c r="AC362" i="1"/>
  <c r="AC368" i="1"/>
  <c r="AC221" i="1"/>
  <c r="AC256" i="1"/>
  <c r="AC271" i="1"/>
  <c r="AC212" i="1"/>
  <c r="AC220" i="1"/>
  <c r="AC297" i="1"/>
  <c r="AC219" i="1"/>
  <c r="AC284" i="1"/>
  <c r="AC250" i="1"/>
  <c r="AC330" i="1"/>
  <c r="AC293" i="1"/>
  <c r="AC258" i="1"/>
  <c r="AC266" i="1"/>
  <c r="AC226" i="1"/>
  <c r="AC241" i="1"/>
  <c r="AC361" i="1"/>
  <c r="AC262" i="1"/>
  <c r="AC303" i="1"/>
  <c r="AC300" i="1"/>
  <c r="AC191" i="1"/>
  <c r="AC371" i="1"/>
  <c r="AC209" i="1"/>
  <c r="AC253" i="1"/>
  <c r="AC202" i="1"/>
  <c r="AC305" i="1"/>
  <c r="AC341" i="1"/>
  <c r="AC307" i="1"/>
  <c r="AC234" i="1"/>
  <c r="AC189" i="1"/>
  <c r="AC310" i="1"/>
  <c r="AC308" i="1"/>
  <c r="AC242" i="1"/>
  <c r="AC280" i="1"/>
  <c r="AC286" i="1"/>
  <c r="AC246" i="1"/>
  <c r="AC326" i="1"/>
  <c r="AC325" i="1"/>
  <c r="AC311" i="1"/>
  <c r="AC272" i="1"/>
  <c r="AC360" i="1"/>
  <c r="AC367" i="1"/>
  <c r="AC380" i="1"/>
  <c r="AC369" i="1"/>
  <c r="AC344" i="1"/>
  <c r="AC203" i="1"/>
  <c r="AC386" i="1"/>
  <c r="AC228" i="1"/>
  <c r="AC354" i="1"/>
  <c r="AC296" i="1"/>
  <c r="AC348" i="1"/>
  <c r="AC235" i="1"/>
  <c r="AC301" i="1"/>
  <c r="AC345" i="1"/>
  <c r="AC261" i="1"/>
  <c r="AC323" i="1"/>
  <c r="AC383" i="1"/>
  <c r="AC277" i="1"/>
  <c r="AC299" i="1"/>
  <c r="AC254" i="1"/>
  <c r="AC247" i="1"/>
  <c r="AC359" i="1"/>
  <c r="AC298" i="1"/>
  <c r="AC321" i="1"/>
  <c r="AC274" i="1"/>
  <c r="AC281" i="1"/>
  <c r="AC309" i="1"/>
  <c r="AC343" i="1"/>
  <c r="AC290" i="1"/>
  <c r="AC384" i="1"/>
  <c r="AC260" i="1"/>
  <c r="AC349" i="1"/>
  <c r="AC316" i="1"/>
  <c r="AC233" i="1"/>
  <c r="AC329" i="1"/>
  <c r="AC269" i="1"/>
  <c r="AC352" i="1"/>
  <c r="AC302" i="1"/>
  <c r="AC347" i="1"/>
  <c r="AC315" i="1"/>
  <c r="AC331" i="1"/>
  <c r="AC381" i="1"/>
  <c r="AC276" i="1"/>
  <c r="AC273" i="1"/>
  <c r="AC259" i="1"/>
  <c r="AC376" i="1"/>
  <c r="AC287" i="1"/>
  <c r="AC318" i="1"/>
  <c r="AC304" i="1"/>
  <c r="AC339" i="1"/>
  <c r="AC328" i="1"/>
  <c r="AC294" i="1"/>
  <c r="AC232" i="1"/>
  <c r="AC364" i="1"/>
  <c r="AC206" i="1"/>
  <c r="AC135" i="1"/>
  <c r="AC292" i="1"/>
  <c r="AC222" i="1"/>
  <c r="AC375" i="1"/>
  <c r="AC238" i="1"/>
  <c r="AC317" i="1"/>
  <c r="AC377" i="1"/>
  <c r="AC358" i="1"/>
  <c r="AC245" i="1"/>
  <c r="AC353" i="1"/>
  <c r="AC346" i="1"/>
  <c r="AC334" i="1"/>
  <c r="AA335" i="1"/>
  <c r="AA338" i="1"/>
  <c r="AA244" i="1"/>
  <c r="AA255" i="1"/>
  <c r="AA333" i="1"/>
  <c r="AA356" i="1"/>
  <c r="AA312" i="1"/>
  <c r="AA313" i="1"/>
  <c r="AA248" i="1"/>
  <c r="AA229" i="1"/>
  <c r="AA282" i="1"/>
  <c r="AA217" i="1"/>
  <c r="AA337" i="1"/>
  <c r="AA231" i="1"/>
  <c r="AA223" i="1"/>
  <c r="AA264" i="1"/>
  <c r="AA249" i="1"/>
  <c r="AA257" i="1"/>
  <c r="AA278" i="1"/>
  <c r="AA288" i="1"/>
  <c r="AA332" i="1"/>
  <c r="AA289" i="1"/>
  <c r="AA265" i="1"/>
  <c r="AA306" i="1"/>
  <c r="AA319" i="1"/>
  <c r="AA263" i="1"/>
  <c r="AA252" i="1"/>
  <c r="AA291" i="1"/>
  <c r="AA216" i="1"/>
  <c r="AA214" i="1"/>
  <c r="AA198" i="1"/>
  <c r="AA320" i="1"/>
  <c r="AA237" i="1"/>
  <c r="AA336" i="1"/>
  <c r="AA373" i="1"/>
  <c r="AA357" i="1"/>
  <c r="AA279" i="1"/>
  <c r="AA243" i="1"/>
  <c r="AA240" i="1"/>
  <c r="AA270" i="1"/>
  <c r="AA275" i="1"/>
  <c r="AA324" i="1"/>
  <c r="AA370" i="1"/>
  <c r="AA225" i="1"/>
  <c r="AA363" i="1"/>
  <c r="AA342" i="1"/>
  <c r="AA207" i="1"/>
  <c r="AA251" i="1"/>
  <c r="AA268" i="1"/>
  <c r="AA211" i="1"/>
  <c r="AA215" i="1"/>
  <c r="AA213" i="1"/>
  <c r="AA199" i="1"/>
  <c r="AA236" i="1"/>
  <c r="AA167" i="1"/>
  <c r="AA227" i="1"/>
  <c r="AA267" i="1"/>
  <c r="AA224" i="1"/>
  <c r="AA382" i="1"/>
  <c r="AA365" i="1"/>
  <c r="AA283" i="1"/>
  <c r="AA351" i="1"/>
  <c r="AA385" i="1"/>
  <c r="AA378" i="1"/>
  <c r="AA350" i="1"/>
  <c r="AA295" i="1"/>
  <c r="AA285" i="1"/>
  <c r="AA77" i="1"/>
  <c r="AA103" i="1"/>
  <c r="AA49" i="1"/>
  <c r="AA21" i="1"/>
  <c r="AA157" i="1"/>
  <c r="AA20" i="1"/>
  <c r="AA28" i="1"/>
  <c r="AA12" i="1"/>
  <c r="AA179" i="1"/>
  <c r="AA188" i="1"/>
  <c r="AA9" i="1"/>
  <c r="AA67" i="1"/>
  <c r="AA143" i="1"/>
  <c r="AA115" i="1"/>
  <c r="AA86" i="1"/>
  <c r="AA150" i="1"/>
  <c r="AA8" i="1"/>
  <c r="AA88" i="1"/>
  <c r="AA84" i="1"/>
  <c r="AA192" i="1"/>
  <c r="AA36" i="1"/>
  <c r="AA174" i="1"/>
  <c r="AA46" i="1"/>
  <c r="AA136" i="1"/>
  <c r="AA156" i="1"/>
  <c r="AA193" i="1"/>
  <c r="AA119" i="1"/>
  <c r="AA99" i="1"/>
  <c r="AA50" i="1"/>
  <c r="AA113" i="1"/>
  <c r="AA38" i="1"/>
  <c r="AA23" i="1"/>
  <c r="AA194" i="1"/>
  <c r="AA164" i="1"/>
  <c r="AA159" i="1"/>
  <c r="AA120" i="1"/>
  <c r="AA145" i="1"/>
  <c r="AA168" i="1"/>
  <c r="AA204" i="1"/>
  <c r="AA118" i="1"/>
  <c r="AA30" i="1"/>
  <c r="AA89" i="1"/>
  <c r="AA24" i="1"/>
  <c r="AA133" i="1"/>
  <c r="AA177" i="1"/>
  <c r="AA87" i="1"/>
  <c r="AA138" i="1"/>
  <c r="AA81" i="1"/>
  <c r="AA178" i="1"/>
  <c r="AA29" i="1"/>
  <c r="AA218" i="1"/>
  <c r="AA137" i="1"/>
  <c r="AA141" i="1"/>
  <c r="AA153" i="1"/>
  <c r="AA125" i="1"/>
  <c r="AA146" i="1"/>
  <c r="AA53" i="1"/>
  <c r="AA208" i="1"/>
  <c r="AA114" i="1"/>
  <c r="AA71" i="1"/>
  <c r="AA184" i="1"/>
  <c r="AA166" i="1"/>
  <c r="AA56" i="1"/>
  <c r="AA170" i="1"/>
  <c r="AA48" i="1"/>
  <c r="AA110" i="1"/>
  <c r="AA201" i="1"/>
  <c r="AA160" i="1"/>
  <c r="AA16" i="1"/>
  <c r="AA79" i="1"/>
  <c r="AA106" i="1"/>
  <c r="AA109" i="1"/>
  <c r="AA37" i="1"/>
  <c r="AA59" i="1"/>
  <c r="AA78" i="1"/>
  <c r="AA90" i="1"/>
  <c r="AA80" i="1"/>
  <c r="AA72" i="1"/>
  <c r="AA162" i="1"/>
  <c r="AA148" i="1"/>
  <c r="AA181" i="1"/>
  <c r="AA33" i="1"/>
  <c r="AA74" i="1"/>
  <c r="AA70" i="1"/>
  <c r="AA112" i="1"/>
  <c r="AA101" i="1"/>
  <c r="AA97" i="1"/>
  <c r="AA122" i="1"/>
  <c r="AA142" i="1"/>
  <c r="AA205" i="1"/>
  <c r="AA14" i="1"/>
  <c r="AA131" i="1"/>
  <c r="AA68" i="1"/>
  <c r="AA149" i="1"/>
  <c r="AA25" i="1"/>
  <c r="AA6" i="1"/>
  <c r="AA147" i="1"/>
  <c r="AA2" i="1"/>
  <c r="AA40" i="1"/>
  <c r="AA52" i="1"/>
  <c r="AA197" i="1"/>
  <c r="AA65" i="1"/>
  <c r="AA95" i="1"/>
  <c r="AA60" i="1"/>
  <c r="AA44" i="1"/>
  <c r="AA132" i="1"/>
  <c r="AA34" i="1"/>
  <c r="AA161" i="1"/>
  <c r="AA183" i="1"/>
  <c r="AA31" i="1"/>
  <c r="AA54" i="1"/>
  <c r="AA173" i="1"/>
  <c r="AA102" i="1"/>
  <c r="AA92" i="1"/>
  <c r="AA190" i="1"/>
  <c r="AA107" i="1"/>
  <c r="AA134" i="1"/>
  <c r="AA140" i="1"/>
  <c r="AA175" i="1"/>
  <c r="AA94" i="1"/>
  <c r="AA17" i="1"/>
  <c r="AA83" i="1"/>
  <c r="AA57" i="1"/>
  <c r="AA129" i="1"/>
  <c r="AA152" i="1"/>
  <c r="AA100" i="1"/>
  <c r="AA185" i="1"/>
  <c r="AA165" i="1"/>
  <c r="AA10" i="1"/>
  <c r="AA210" i="1"/>
  <c r="AA111" i="1"/>
  <c r="AA76" i="1"/>
  <c r="AA43" i="1"/>
  <c r="AA51" i="1"/>
  <c r="AA63" i="1"/>
  <c r="AA155" i="1"/>
  <c r="AA11" i="1"/>
  <c r="AA176" i="1"/>
  <c r="AA104" i="1"/>
  <c r="AA91" i="1"/>
  <c r="AA158" i="1"/>
  <c r="AA69" i="1"/>
  <c r="AA108" i="1"/>
  <c r="AA128" i="1"/>
  <c r="AA93" i="1"/>
  <c r="AA3" i="1"/>
  <c r="AA61" i="1"/>
  <c r="AA151" i="1"/>
  <c r="AA35" i="1"/>
  <c r="AA62" i="1"/>
  <c r="AA163" i="1"/>
  <c r="AA144" i="1"/>
  <c r="AA124" i="1"/>
  <c r="AA187" i="1"/>
  <c r="AA5" i="1"/>
  <c r="AA96" i="1"/>
  <c r="AA4" i="1"/>
  <c r="AA7" i="1"/>
  <c r="AA42" i="1"/>
  <c r="AA82" i="1"/>
  <c r="AA32" i="1"/>
  <c r="AA117" i="1"/>
  <c r="AA27" i="1"/>
  <c r="AA127" i="1"/>
  <c r="AA75" i="1"/>
  <c r="AA98" i="1"/>
  <c r="AA172" i="1"/>
  <c r="AA105" i="1"/>
  <c r="AA15" i="1"/>
  <c r="AA200" i="1"/>
  <c r="AA121" i="1"/>
  <c r="AA85" i="1"/>
  <c r="AA13" i="1"/>
  <c r="AA73" i="1"/>
  <c r="AA26" i="1"/>
  <c r="AA41" i="1"/>
  <c r="AA180" i="1"/>
  <c r="AA64" i="1"/>
  <c r="AA182" i="1"/>
  <c r="AA154" i="1"/>
  <c r="AA39" i="1"/>
  <c r="AA45" i="1"/>
  <c r="AA186" i="1"/>
  <c r="AA195" i="1"/>
  <c r="AA58" i="1"/>
  <c r="AA196" i="1"/>
  <c r="AA19" i="1"/>
  <c r="AA126" i="1"/>
  <c r="AA123" i="1"/>
  <c r="AA130" i="1"/>
  <c r="AA169" i="1"/>
  <c r="AA55" i="1"/>
  <c r="AA171" i="1"/>
  <c r="AA139" i="1"/>
  <c r="AA66" i="1"/>
  <c r="AA22" i="1"/>
  <c r="AA18" i="1"/>
  <c r="AA47" i="1"/>
  <c r="AA116" i="1"/>
  <c r="AA230" i="1"/>
  <c r="AA340" i="1"/>
  <c r="AA239" i="1"/>
  <c r="AA355" i="1"/>
  <c r="AA327" i="1"/>
  <c r="AA314" i="1"/>
  <c r="AA366" i="1"/>
  <c r="AA372" i="1"/>
  <c r="AA379" i="1"/>
  <c r="AA374" i="1"/>
  <c r="AA322" i="1"/>
  <c r="AA362" i="1"/>
  <c r="AA368" i="1"/>
  <c r="AA221" i="1"/>
  <c r="AA256" i="1"/>
  <c r="AA271" i="1"/>
  <c r="AA212" i="1"/>
  <c r="AA220" i="1"/>
  <c r="AA297" i="1"/>
  <c r="AA219" i="1"/>
  <c r="AA284" i="1"/>
  <c r="AA250" i="1"/>
  <c r="AA330" i="1"/>
  <c r="AA293" i="1"/>
  <c r="AA258" i="1"/>
  <c r="AA266" i="1"/>
  <c r="AA226" i="1"/>
  <c r="AA241" i="1"/>
  <c r="AA361" i="1"/>
  <c r="AA262" i="1"/>
  <c r="AA303" i="1"/>
  <c r="AA300" i="1"/>
  <c r="AA191" i="1"/>
  <c r="AA371" i="1"/>
  <c r="AA209" i="1"/>
  <c r="AA253" i="1"/>
  <c r="AA202" i="1"/>
  <c r="AA305" i="1"/>
  <c r="AA341" i="1"/>
  <c r="AA307" i="1"/>
  <c r="AA234" i="1"/>
  <c r="AA189" i="1"/>
  <c r="AA310" i="1"/>
  <c r="AA308" i="1"/>
  <c r="AA242" i="1"/>
  <c r="AA280" i="1"/>
  <c r="AA286" i="1"/>
  <c r="AA246" i="1"/>
  <c r="AA326" i="1"/>
  <c r="AA325" i="1"/>
  <c r="AA311" i="1"/>
  <c r="AA272" i="1"/>
  <c r="AA360" i="1"/>
  <c r="AA367" i="1"/>
  <c r="AA380" i="1"/>
  <c r="AA369" i="1"/>
  <c r="AA344" i="1"/>
  <c r="AA203" i="1"/>
  <c r="AA386" i="1"/>
  <c r="AA228" i="1"/>
  <c r="AA354" i="1"/>
  <c r="AA296" i="1"/>
  <c r="AA348" i="1"/>
  <c r="AA235" i="1"/>
  <c r="AA301" i="1"/>
  <c r="AA345" i="1"/>
  <c r="AA261" i="1"/>
  <c r="AA323" i="1"/>
  <c r="AA383" i="1"/>
  <c r="AA277" i="1"/>
  <c r="AA299" i="1"/>
  <c r="AA254" i="1"/>
  <c r="AA247" i="1"/>
  <c r="AA359" i="1"/>
  <c r="AA298" i="1"/>
  <c r="AA321" i="1"/>
  <c r="AA274" i="1"/>
  <c r="AA281" i="1"/>
  <c r="AA309" i="1"/>
  <c r="AA343" i="1"/>
  <c r="AA290" i="1"/>
  <c r="AA384" i="1"/>
  <c r="AA260" i="1"/>
  <c r="AA349" i="1"/>
  <c r="AA316" i="1"/>
  <c r="AA233" i="1"/>
  <c r="AA329" i="1"/>
  <c r="AA269" i="1"/>
  <c r="AA352" i="1"/>
  <c r="AA302" i="1"/>
  <c r="AA347" i="1"/>
  <c r="AA315" i="1"/>
  <c r="AA331" i="1"/>
  <c r="AA381" i="1"/>
  <c r="AA276" i="1"/>
  <c r="AA273" i="1"/>
  <c r="AA259" i="1"/>
  <c r="AA376" i="1"/>
  <c r="AA287" i="1"/>
  <c r="AA318" i="1"/>
  <c r="AA304" i="1"/>
  <c r="AA339" i="1"/>
  <c r="AA328" i="1"/>
  <c r="AA294" i="1"/>
  <c r="AA232" i="1"/>
  <c r="AA364" i="1"/>
  <c r="AA206" i="1"/>
  <c r="AA135" i="1"/>
  <c r="AA292" i="1"/>
  <c r="AA222" i="1"/>
  <c r="AA375" i="1"/>
  <c r="AA238" i="1"/>
  <c r="AA317" i="1"/>
  <c r="AA377" i="1"/>
  <c r="AA358" i="1"/>
  <c r="AA245" i="1"/>
  <c r="AA353" i="1"/>
  <c r="AA346" i="1"/>
  <c r="AA334" i="1"/>
  <c r="Y335" i="1"/>
  <c r="Y338" i="1"/>
  <c r="Y244" i="1"/>
  <c r="Y255" i="1"/>
  <c r="Y333" i="1"/>
  <c r="Y356" i="1"/>
  <c r="Y312" i="1"/>
  <c r="Y313" i="1"/>
  <c r="Y248" i="1"/>
  <c r="Y229" i="1"/>
  <c r="Y282" i="1"/>
  <c r="Y217" i="1"/>
  <c r="Y337" i="1"/>
  <c r="Y231" i="1"/>
  <c r="Y223" i="1"/>
  <c r="Y264" i="1"/>
  <c r="Y249" i="1"/>
  <c r="Y257" i="1"/>
  <c r="Y278" i="1"/>
  <c r="Y288" i="1"/>
  <c r="Y332" i="1"/>
  <c r="Y289" i="1"/>
  <c r="Y265" i="1"/>
  <c r="Y306" i="1"/>
  <c r="Y319" i="1"/>
  <c r="Y263" i="1"/>
  <c r="Y252" i="1"/>
  <c r="Y291" i="1"/>
  <c r="Y216" i="1"/>
  <c r="Y214" i="1"/>
  <c r="Y198" i="1"/>
  <c r="Y320" i="1"/>
  <c r="Y237" i="1"/>
  <c r="Y336" i="1"/>
  <c r="Y373" i="1"/>
  <c r="Y357" i="1"/>
  <c r="Y279" i="1"/>
  <c r="Y243" i="1"/>
  <c r="Y240" i="1"/>
  <c r="Y270" i="1"/>
  <c r="Y275" i="1"/>
  <c r="Y324" i="1"/>
  <c r="Y370" i="1"/>
  <c r="Y225" i="1"/>
  <c r="Y363" i="1"/>
  <c r="Y342" i="1"/>
  <c r="Y207" i="1"/>
  <c r="Y251" i="1"/>
  <c r="Y268" i="1"/>
  <c r="Y211" i="1"/>
  <c r="Y215" i="1"/>
  <c r="Y213" i="1"/>
  <c r="Y199" i="1"/>
  <c r="Y236" i="1"/>
  <c r="Y167" i="1"/>
  <c r="Y227" i="1"/>
  <c r="Y267" i="1"/>
  <c r="Y224" i="1"/>
  <c r="Y382" i="1"/>
  <c r="Y365" i="1"/>
  <c r="Y283" i="1"/>
  <c r="Y351" i="1"/>
  <c r="Y385" i="1"/>
  <c r="Y378" i="1"/>
  <c r="Y350" i="1"/>
  <c r="Y295" i="1"/>
  <c r="Y285" i="1"/>
  <c r="Y77" i="1"/>
  <c r="Y103" i="1"/>
  <c r="Y49" i="1"/>
  <c r="Y21" i="1"/>
  <c r="Y157" i="1"/>
  <c r="Y20" i="1"/>
  <c r="Y28" i="1"/>
  <c r="Y12" i="1"/>
  <c r="Y179" i="1"/>
  <c r="Y188" i="1"/>
  <c r="Y9" i="1"/>
  <c r="Y67" i="1"/>
  <c r="Y143" i="1"/>
  <c r="Y115" i="1"/>
  <c r="Y86" i="1"/>
  <c r="Y150" i="1"/>
  <c r="Y8" i="1"/>
  <c r="Y88" i="1"/>
  <c r="Y84" i="1"/>
  <c r="Y192" i="1"/>
  <c r="Y36" i="1"/>
  <c r="Y174" i="1"/>
  <c r="Y46" i="1"/>
  <c r="Y136" i="1"/>
  <c r="Y156" i="1"/>
  <c r="Y193" i="1"/>
  <c r="Y119" i="1"/>
  <c r="Y99" i="1"/>
  <c r="Y50" i="1"/>
  <c r="Y113" i="1"/>
  <c r="Y38" i="1"/>
  <c r="Y23" i="1"/>
  <c r="Y194" i="1"/>
  <c r="Y164" i="1"/>
  <c r="Y159" i="1"/>
  <c r="Y120" i="1"/>
  <c r="Y145" i="1"/>
  <c r="Y168" i="1"/>
  <c r="Y204" i="1"/>
  <c r="Y118" i="1"/>
  <c r="Y30" i="1"/>
  <c r="Y89" i="1"/>
  <c r="Y24" i="1"/>
  <c r="Y133" i="1"/>
  <c r="Y177" i="1"/>
  <c r="Y87" i="1"/>
  <c r="Y138" i="1"/>
  <c r="Y81" i="1"/>
  <c r="Y178" i="1"/>
  <c r="Y29" i="1"/>
  <c r="Y218" i="1"/>
  <c r="Y137" i="1"/>
  <c r="Y141" i="1"/>
  <c r="Y153" i="1"/>
  <c r="Y125" i="1"/>
  <c r="Y146" i="1"/>
  <c r="Y53" i="1"/>
  <c r="Y208" i="1"/>
  <c r="Y114" i="1"/>
  <c r="Y71" i="1"/>
  <c r="Y184" i="1"/>
  <c r="Y166" i="1"/>
  <c r="Y56" i="1"/>
  <c r="Y170" i="1"/>
  <c r="Y48" i="1"/>
  <c r="Y110" i="1"/>
  <c r="Y201" i="1"/>
  <c r="Y160" i="1"/>
  <c r="Y16" i="1"/>
  <c r="Y79" i="1"/>
  <c r="Y106" i="1"/>
  <c r="Y109" i="1"/>
  <c r="Y37" i="1"/>
  <c r="Y59" i="1"/>
  <c r="Y78" i="1"/>
  <c r="Y90" i="1"/>
  <c r="Y80" i="1"/>
  <c r="Y72" i="1"/>
  <c r="Y162" i="1"/>
  <c r="Y148" i="1"/>
  <c r="Y181" i="1"/>
  <c r="Y33" i="1"/>
  <c r="Y74" i="1"/>
  <c r="Y70" i="1"/>
  <c r="Y112" i="1"/>
  <c r="Y101" i="1"/>
  <c r="Y97" i="1"/>
  <c r="Y122" i="1"/>
  <c r="Y142" i="1"/>
  <c r="Y205" i="1"/>
  <c r="Y14" i="1"/>
  <c r="Y131" i="1"/>
  <c r="Y68" i="1"/>
  <c r="Y149" i="1"/>
  <c r="Y25" i="1"/>
  <c r="Y6" i="1"/>
  <c r="Y147" i="1"/>
  <c r="Y2" i="1"/>
  <c r="Y40" i="1"/>
  <c r="Y52" i="1"/>
  <c r="Y197" i="1"/>
  <c r="Y65" i="1"/>
  <c r="Y95" i="1"/>
  <c r="Y60" i="1"/>
  <c r="Y44" i="1"/>
  <c r="Y132" i="1"/>
  <c r="Y34" i="1"/>
  <c r="Y161" i="1"/>
  <c r="Y183" i="1"/>
  <c r="Y31" i="1"/>
  <c r="Y54" i="1"/>
  <c r="Y173" i="1"/>
  <c r="Y102" i="1"/>
  <c r="Y92" i="1"/>
  <c r="Y190" i="1"/>
  <c r="Y107" i="1"/>
  <c r="Y134" i="1"/>
  <c r="Y140" i="1"/>
  <c r="Y175" i="1"/>
  <c r="Y94" i="1"/>
  <c r="Y17" i="1"/>
  <c r="Y83" i="1"/>
  <c r="Y57" i="1"/>
  <c r="Y129" i="1"/>
  <c r="Y152" i="1"/>
  <c r="Y100" i="1"/>
  <c r="Y185" i="1"/>
  <c r="Y165" i="1"/>
  <c r="Y10" i="1"/>
  <c r="Y210" i="1"/>
  <c r="Y111" i="1"/>
  <c r="Y76" i="1"/>
  <c r="Y43" i="1"/>
  <c r="Y51" i="1"/>
  <c r="Y63" i="1"/>
  <c r="Y155" i="1"/>
  <c r="Y11" i="1"/>
  <c r="Y176" i="1"/>
  <c r="Y104" i="1"/>
  <c r="Y91" i="1"/>
  <c r="Y158" i="1"/>
  <c r="Y69" i="1"/>
  <c r="Y108" i="1"/>
  <c r="Y128" i="1"/>
  <c r="Y93" i="1"/>
  <c r="Y3" i="1"/>
  <c r="Y61" i="1"/>
  <c r="Y151" i="1"/>
  <c r="Y35" i="1"/>
  <c r="Y62" i="1"/>
  <c r="Y163" i="1"/>
  <c r="Y144" i="1"/>
  <c r="Y124" i="1"/>
  <c r="Y187" i="1"/>
  <c r="Y5" i="1"/>
  <c r="Y96" i="1"/>
  <c r="Y4" i="1"/>
  <c r="Y7" i="1"/>
  <c r="Y42" i="1"/>
  <c r="Y82" i="1"/>
  <c r="Y32" i="1"/>
  <c r="Y117" i="1"/>
  <c r="Y27" i="1"/>
  <c r="Y127" i="1"/>
  <c r="Y75" i="1"/>
  <c r="Y98" i="1"/>
  <c r="Y172" i="1"/>
  <c r="Y105" i="1"/>
  <c r="Y15" i="1"/>
  <c r="Y200" i="1"/>
  <c r="Y121" i="1"/>
  <c r="Y85" i="1"/>
  <c r="Y13" i="1"/>
  <c r="Y73" i="1"/>
  <c r="Y26" i="1"/>
  <c r="Y41" i="1"/>
  <c r="Y180" i="1"/>
  <c r="Y64" i="1"/>
  <c r="Y182" i="1"/>
  <c r="Y154" i="1"/>
  <c r="Y39" i="1"/>
  <c r="Y45" i="1"/>
  <c r="Y186" i="1"/>
  <c r="Y195" i="1"/>
  <c r="Y58" i="1"/>
  <c r="Y196" i="1"/>
  <c r="Y19" i="1"/>
  <c r="Y126" i="1"/>
  <c r="Y123" i="1"/>
  <c r="Y130" i="1"/>
  <c r="Y169" i="1"/>
  <c r="Y55" i="1"/>
  <c r="Y171" i="1"/>
  <c r="Y139" i="1"/>
  <c r="Y66" i="1"/>
  <c r="Y22" i="1"/>
  <c r="Y18" i="1"/>
  <c r="Y47" i="1"/>
  <c r="Y116" i="1"/>
  <c r="Y230" i="1"/>
  <c r="Y340" i="1"/>
  <c r="Y239" i="1"/>
  <c r="Y355" i="1"/>
  <c r="Y327" i="1"/>
  <c r="Y314" i="1"/>
  <c r="Y366" i="1"/>
  <c r="Y372" i="1"/>
  <c r="Y379" i="1"/>
  <c r="Y374" i="1"/>
  <c r="Y322" i="1"/>
  <c r="Y362" i="1"/>
  <c r="Y368" i="1"/>
  <c r="Y221" i="1"/>
  <c r="Y256" i="1"/>
  <c r="Y271" i="1"/>
  <c r="Y212" i="1"/>
  <c r="Y220" i="1"/>
  <c r="Y297" i="1"/>
  <c r="Y219" i="1"/>
  <c r="Y284" i="1"/>
  <c r="Y250" i="1"/>
  <c r="Y330" i="1"/>
  <c r="Y293" i="1"/>
  <c r="Y258" i="1"/>
  <c r="Y266" i="1"/>
  <c r="Y226" i="1"/>
  <c r="Y241" i="1"/>
  <c r="Y361" i="1"/>
  <c r="Y262" i="1"/>
  <c r="Y303" i="1"/>
  <c r="Y300" i="1"/>
  <c r="Y191" i="1"/>
  <c r="Y371" i="1"/>
  <c r="Y209" i="1"/>
  <c r="Y253" i="1"/>
  <c r="Y202" i="1"/>
  <c r="Y305" i="1"/>
  <c r="Y341" i="1"/>
  <c r="Y307" i="1"/>
  <c r="Y234" i="1"/>
  <c r="Y189" i="1"/>
  <c r="Y310" i="1"/>
  <c r="Y308" i="1"/>
  <c r="Y242" i="1"/>
  <c r="Y280" i="1"/>
  <c r="Y286" i="1"/>
  <c r="Y246" i="1"/>
  <c r="Y326" i="1"/>
  <c r="Y325" i="1"/>
  <c r="Y311" i="1"/>
  <c r="Y272" i="1"/>
  <c r="Y360" i="1"/>
  <c r="Y367" i="1"/>
  <c r="Y380" i="1"/>
  <c r="Y369" i="1"/>
  <c r="Y344" i="1"/>
  <c r="Y203" i="1"/>
  <c r="Y386" i="1"/>
  <c r="Y228" i="1"/>
  <c r="Y354" i="1"/>
  <c r="Y296" i="1"/>
  <c r="Y348" i="1"/>
  <c r="Y235" i="1"/>
  <c r="Y301" i="1"/>
  <c r="Y345" i="1"/>
  <c r="Y261" i="1"/>
  <c r="Y323" i="1"/>
  <c r="Y383" i="1"/>
  <c r="Y277" i="1"/>
  <c r="Y299" i="1"/>
  <c r="Y254" i="1"/>
  <c r="Y247" i="1"/>
  <c r="Y359" i="1"/>
  <c r="Y298" i="1"/>
  <c r="Y321" i="1"/>
  <c r="Y274" i="1"/>
  <c r="Y281" i="1"/>
  <c r="Y309" i="1"/>
  <c r="Y343" i="1"/>
  <c r="Y290" i="1"/>
  <c r="Y384" i="1"/>
  <c r="Y260" i="1"/>
  <c r="Y349" i="1"/>
  <c r="Y316" i="1"/>
  <c r="Y233" i="1"/>
  <c r="Y329" i="1"/>
  <c r="Y269" i="1"/>
  <c r="Y352" i="1"/>
  <c r="Y302" i="1"/>
  <c r="Y347" i="1"/>
  <c r="Y315" i="1"/>
  <c r="Y331" i="1"/>
  <c r="Y381" i="1"/>
  <c r="Y276" i="1"/>
  <c r="Y273" i="1"/>
  <c r="Y259" i="1"/>
  <c r="Y376" i="1"/>
  <c r="Y287" i="1"/>
  <c r="Y318" i="1"/>
  <c r="Y304" i="1"/>
  <c r="Y339" i="1"/>
  <c r="Y328" i="1"/>
  <c r="Y294" i="1"/>
  <c r="Y232" i="1"/>
  <c r="Y364" i="1"/>
  <c r="Y206" i="1"/>
  <c r="Y135" i="1"/>
  <c r="Y292" i="1"/>
  <c r="Y222" i="1"/>
  <c r="Y375" i="1"/>
  <c r="Y238" i="1"/>
  <c r="Y317" i="1"/>
  <c r="Y377" i="1"/>
  <c r="Y358" i="1"/>
  <c r="Y245" i="1"/>
  <c r="Y353" i="1"/>
  <c r="Y346" i="1"/>
  <c r="Y334" i="1"/>
  <c r="W335" i="1"/>
  <c r="W338" i="1"/>
  <c r="W244" i="1"/>
  <c r="W255" i="1"/>
  <c r="W333" i="1"/>
  <c r="W356" i="1"/>
  <c r="W312" i="1"/>
  <c r="W313" i="1"/>
  <c r="W248" i="1"/>
  <c r="W229" i="1"/>
  <c r="W282" i="1"/>
  <c r="W217" i="1"/>
  <c r="W337" i="1"/>
  <c r="W231" i="1"/>
  <c r="W223" i="1"/>
  <c r="W264" i="1"/>
  <c r="W249" i="1"/>
  <c r="W257" i="1"/>
  <c r="W278" i="1"/>
  <c r="W288" i="1"/>
  <c r="W332" i="1"/>
  <c r="W289" i="1"/>
  <c r="W265" i="1"/>
  <c r="W306" i="1"/>
  <c r="W319" i="1"/>
  <c r="W263" i="1"/>
  <c r="W252" i="1"/>
  <c r="W291" i="1"/>
  <c r="W216" i="1"/>
  <c r="W214" i="1"/>
  <c r="W198" i="1"/>
  <c r="W320" i="1"/>
  <c r="W237" i="1"/>
  <c r="W336" i="1"/>
  <c r="W373" i="1"/>
  <c r="W357" i="1"/>
  <c r="W279" i="1"/>
  <c r="W243" i="1"/>
  <c r="W240" i="1"/>
  <c r="W270" i="1"/>
  <c r="W275" i="1"/>
  <c r="W324" i="1"/>
  <c r="W370" i="1"/>
  <c r="W225" i="1"/>
  <c r="W363" i="1"/>
  <c r="W342" i="1"/>
  <c r="W207" i="1"/>
  <c r="W251" i="1"/>
  <c r="W268" i="1"/>
  <c r="W211" i="1"/>
  <c r="W215" i="1"/>
  <c r="W213" i="1"/>
  <c r="W199" i="1"/>
  <c r="W236" i="1"/>
  <c r="W167" i="1"/>
  <c r="W227" i="1"/>
  <c r="W267" i="1"/>
  <c r="W224" i="1"/>
  <c r="W382" i="1"/>
  <c r="W365" i="1"/>
  <c r="W283" i="1"/>
  <c r="W351" i="1"/>
  <c r="W385" i="1"/>
  <c r="W378" i="1"/>
  <c r="W350" i="1"/>
  <c r="W295" i="1"/>
  <c r="W285" i="1"/>
  <c r="W77" i="1"/>
  <c r="W103" i="1"/>
  <c r="W49" i="1"/>
  <c r="W21" i="1"/>
  <c r="W157" i="1"/>
  <c r="W20" i="1"/>
  <c r="W28" i="1"/>
  <c r="W12" i="1"/>
  <c r="W179" i="1"/>
  <c r="W188" i="1"/>
  <c r="W9" i="1"/>
  <c r="W67" i="1"/>
  <c r="W143" i="1"/>
  <c r="W115" i="1"/>
  <c r="W86" i="1"/>
  <c r="W150" i="1"/>
  <c r="W8" i="1"/>
  <c r="W88" i="1"/>
  <c r="W84" i="1"/>
  <c r="W192" i="1"/>
  <c r="W36" i="1"/>
  <c r="W174" i="1"/>
  <c r="W46" i="1"/>
  <c r="W136" i="1"/>
  <c r="W156" i="1"/>
  <c r="W193" i="1"/>
  <c r="W119" i="1"/>
  <c r="W99" i="1"/>
  <c r="W50" i="1"/>
  <c r="W113" i="1"/>
  <c r="W38" i="1"/>
  <c r="W23" i="1"/>
  <c r="W194" i="1"/>
  <c r="W164" i="1"/>
  <c r="W159" i="1"/>
  <c r="W120" i="1"/>
  <c r="W145" i="1"/>
  <c r="W168" i="1"/>
  <c r="W204" i="1"/>
  <c r="W118" i="1"/>
  <c r="W30" i="1"/>
  <c r="W89" i="1"/>
  <c r="W24" i="1"/>
  <c r="W133" i="1"/>
  <c r="W177" i="1"/>
  <c r="W87" i="1"/>
  <c r="W138" i="1"/>
  <c r="W81" i="1"/>
  <c r="W178" i="1"/>
  <c r="W29" i="1"/>
  <c r="W218" i="1"/>
  <c r="W137" i="1"/>
  <c r="W141" i="1"/>
  <c r="W153" i="1"/>
  <c r="W125" i="1"/>
  <c r="W146" i="1"/>
  <c r="W53" i="1"/>
  <c r="W208" i="1"/>
  <c r="W114" i="1"/>
  <c r="W71" i="1"/>
  <c r="W184" i="1"/>
  <c r="W166" i="1"/>
  <c r="W56" i="1"/>
  <c r="W170" i="1"/>
  <c r="W48" i="1"/>
  <c r="W110" i="1"/>
  <c r="W201" i="1"/>
  <c r="W160" i="1"/>
  <c r="W16" i="1"/>
  <c r="W79" i="1"/>
  <c r="W106" i="1"/>
  <c r="W109" i="1"/>
  <c r="W37" i="1"/>
  <c r="W59" i="1"/>
  <c r="W78" i="1"/>
  <c r="W90" i="1"/>
  <c r="W80" i="1"/>
  <c r="W72" i="1"/>
  <c r="W162" i="1"/>
  <c r="W148" i="1"/>
  <c r="W181" i="1"/>
  <c r="W33" i="1"/>
  <c r="W74" i="1"/>
  <c r="W70" i="1"/>
  <c r="W112" i="1"/>
  <c r="W101" i="1"/>
  <c r="W97" i="1"/>
  <c r="W122" i="1"/>
  <c r="W142" i="1"/>
  <c r="W205" i="1"/>
  <c r="W14" i="1"/>
  <c r="W131" i="1"/>
  <c r="W68" i="1"/>
  <c r="W149" i="1"/>
  <c r="W25" i="1"/>
  <c r="W6" i="1"/>
  <c r="W147" i="1"/>
  <c r="W2" i="1"/>
  <c r="W40" i="1"/>
  <c r="W52" i="1"/>
  <c r="W197" i="1"/>
  <c r="W65" i="1"/>
  <c r="W95" i="1"/>
  <c r="W60" i="1"/>
  <c r="W44" i="1"/>
  <c r="W132" i="1"/>
  <c r="W34" i="1"/>
  <c r="W161" i="1"/>
  <c r="W183" i="1"/>
  <c r="W31" i="1"/>
  <c r="W54" i="1"/>
  <c r="W173" i="1"/>
  <c r="W102" i="1"/>
  <c r="W92" i="1"/>
  <c r="W190" i="1"/>
  <c r="W107" i="1"/>
  <c r="W134" i="1"/>
  <c r="W140" i="1"/>
  <c r="W175" i="1"/>
  <c r="W94" i="1"/>
  <c r="W17" i="1"/>
  <c r="W83" i="1"/>
  <c r="W57" i="1"/>
  <c r="W129" i="1"/>
  <c r="W152" i="1"/>
  <c r="W100" i="1"/>
  <c r="W185" i="1"/>
  <c r="W165" i="1"/>
  <c r="W10" i="1"/>
  <c r="W210" i="1"/>
  <c r="W111" i="1"/>
  <c r="W76" i="1"/>
  <c r="W43" i="1"/>
  <c r="W51" i="1"/>
  <c r="W63" i="1"/>
  <c r="W155" i="1"/>
  <c r="W11" i="1"/>
  <c r="W176" i="1"/>
  <c r="W104" i="1"/>
  <c r="W91" i="1"/>
  <c r="W158" i="1"/>
  <c r="W69" i="1"/>
  <c r="W108" i="1"/>
  <c r="W128" i="1"/>
  <c r="W93" i="1"/>
  <c r="W3" i="1"/>
  <c r="W61" i="1"/>
  <c r="W151" i="1"/>
  <c r="W35" i="1"/>
  <c r="W62" i="1"/>
  <c r="W163" i="1"/>
  <c r="W144" i="1"/>
  <c r="W124" i="1"/>
  <c r="W187" i="1"/>
  <c r="W5" i="1"/>
  <c r="W96" i="1"/>
  <c r="W4" i="1"/>
  <c r="W7" i="1"/>
  <c r="W42" i="1"/>
  <c r="W82" i="1"/>
  <c r="W32" i="1"/>
  <c r="W117" i="1"/>
  <c r="W27" i="1"/>
  <c r="W127" i="1"/>
  <c r="W75" i="1"/>
  <c r="W98" i="1"/>
  <c r="W172" i="1"/>
  <c r="W105" i="1"/>
  <c r="W15" i="1"/>
  <c r="W200" i="1"/>
  <c r="W121" i="1"/>
  <c r="W85" i="1"/>
  <c r="W13" i="1"/>
  <c r="W73" i="1"/>
  <c r="W26" i="1"/>
  <c r="W41" i="1"/>
  <c r="W180" i="1"/>
  <c r="W64" i="1"/>
  <c r="W182" i="1"/>
  <c r="W154" i="1"/>
  <c r="W39" i="1"/>
  <c r="W45" i="1"/>
  <c r="W186" i="1"/>
  <c r="W195" i="1"/>
  <c r="W58" i="1"/>
  <c r="W196" i="1"/>
  <c r="W19" i="1"/>
  <c r="W126" i="1"/>
  <c r="W123" i="1"/>
  <c r="W130" i="1"/>
  <c r="W169" i="1"/>
  <c r="W55" i="1"/>
  <c r="W171" i="1"/>
  <c r="W139" i="1"/>
  <c r="W66" i="1"/>
  <c r="W22" i="1"/>
  <c r="W18" i="1"/>
  <c r="W47" i="1"/>
  <c r="W116" i="1"/>
  <c r="W230" i="1"/>
  <c r="W340" i="1"/>
  <c r="W239" i="1"/>
  <c r="W355" i="1"/>
  <c r="W327" i="1"/>
  <c r="W314" i="1"/>
  <c r="W366" i="1"/>
  <c r="W372" i="1"/>
  <c r="W379" i="1"/>
  <c r="W374" i="1"/>
  <c r="W322" i="1"/>
  <c r="W362" i="1"/>
  <c r="W368" i="1"/>
  <c r="W221" i="1"/>
  <c r="W256" i="1"/>
  <c r="W271" i="1"/>
  <c r="W212" i="1"/>
  <c r="W220" i="1"/>
  <c r="W297" i="1"/>
  <c r="W219" i="1"/>
  <c r="W284" i="1"/>
  <c r="W250" i="1"/>
  <c r="W330" i="1"/>
  <c r="W293" i="1"/>
  <c r="W258" i="1"/>
  <c r="W266" i="1"/>
  <c r="W226" i="1"/>
  <c r="W241" i="1"/>
  <c r="W361" i="1"/>
  <c r="W262" i="1"/>
  <c r="W303" i="1"/>
  <c r="W300" i="1"/>
  <c r="W191" i="1"/>
  <c r="W371" i="1"/>
  <c r="W209" i="1"/>
  <c r="W253" i="1"/>
  <c r="W202" i="1"/>
  <c r="W305" i="1"/>
  <c r="W341" i="1"/>
  <c r="W307" i="1"/>
  <c r="W234" i="1"/>
  <c r="W189" i="1"/>
  <c r="W310" i="1"/>
  <c r="W308" i="1"/>
  <c r="W242" i="1"/>
  <c r="W280" i="1"/>
  <c r="W286" i="1"/>
  <c r="W246" i="1"/>
  <c r="W326" i="1"/>
  <c r="W325" i="1"/>
  <c r="W311" i="1"/>
  <c r="W272" i="1"/>
  <c r="W360" i="1"/>
  <c r="W367" i="1"/>
  <c r="W380" i="1"/>
  <c r="W369" i="1"/>
  <c r="W344" i="1"/>
  <c r="W203" i="1"/>
  <c r="W386" i="1"/>
  <c r="W228" i="1"/>
  <c r="W354" i="1"/>
  <c r="W296" i="1"/>
  <c r="W348" i="1"/>
  <c r="W235" i="1"/>
  <c r="W301" i="1"/>
  <c r="W345" i="1"/>
  <c r="W261" i="1"/>
  <c r="W323" i="1"/>
  <c r="W383" i="1"/>
  <c r="W277" i="1"/>
  <c r="W299" i="1"/>
  <c r="W254" i="1"/>
  <c r="W247" i="1"/>
  <c r="W359" i="1"/>
  <c r="W298" i="1"/>
  <c r="W321" i="1"/>
  <c r="W274" i="1"/>
  <c r="W281" i="1"/>
  <c r="W309" i="1"/>
  <c r="W343" i="1"/>
  <c r="W290" i="1"/>
  <c r="W384" i="1"/>
  <c r="W260" i="1"/>
  <c r="W349" i="1"/>
  <c r="W316" i="1"/>
  <c r="W233" i="1"/>
  <c r="W329" i="1"/>
  <c r="W269" i="1"/>
  <c r="W352" i="1"/>
  <c r="W302" i="1"/>
  <c r="W347" i="1"/>
  <c r="W315" i="1"/>
  <c r="W331" i="1"/>
  <c r="W381" i="1"/>
  <c r="W276" i="1"/>
  <c r="W273" i="1"/>
  <c r="W259" i="1"/>
  <c r="W376" i="1"/>
  <c r="W287" i="1"/>
  <c r="W318" i="1"/>
  <c r="W304" i="1"/>
  <c r="W339" i="1"/>
  <c r="W328" i="1"/>
  <c r="W294" i="1"/>
  <c r="W232" i="1"/>
  <c r="W364" i="1"/>
  <c r="W206" i="1"/>
  <c r="W135" i="1"/>
  <c r="W292" i="1"/>
  <c r="W222" i="1"/>
  <c r="W375" i="1"/>
  <c r="W238" i="1"/>
  <c r="W317" i="1"/>
  <c r="W377" i="1"/>
  <c r="W358" i="1"/>
  <c r="W245" i="1"/>
  <c r="W353" i="1"/>
  <c r="W346" i="1"/>
  <c r="W334" i="1"/>
  <c r="U335" i="1"/>
  <c r="U338" i="1"/>
  <c r="U244" i="1"/>
  <c r="U255" i="1"/>
  <c r="U333" i="1"/>
  <c r="U356" i="1"/>
  <c r="U312" i="1"/>
  <c r="U313" i="1"/>
  <c r="U248" i="1"/>
  <c r="U229" i="1"/>
  <c r="U282" i="1"/>
  <c r="U217" i="1"/>
  <c r="U337" i="1"/>
  <c r="U231" i="1"/>
  <c r="U223" i="1"/>
  <c r="U264" i="1"/>
  <c r="U249" i="1"/>
  <c r="U257" i="1"/>
  <c r="U278" i="1"/>
  <c r="U288" i="1"/>
  <c r="U332" i="1"/>
  <c r="U289" i="1"/>
  <c r="U265" i="1"/>
  <c r="U306" i="1"/>
  <c r="U319" i="1"/>
  <c r="U252" i="1"/>
  <c r="U291" i="1"/>
  <c r="U216" i="1"/>
  <c r="U214" i="1"/>
  <c r="U198" i="1"/>
  <c r="U320" i="1"/>
  <c r="U237" i="1"/>
  <c r="U336" i="1"/>
  <c r="U357" i="1"/>
  <c r="U279" i="1"/>
  <c r="U243" i="1"/>
  <c r="U240" i="1"/>
  <c r="U270" i="1"/>
  <c r="U275" i="1"/>
  <c r="U324" i="1"/>
  <c r="U370" i="1"/>
  <c r="U225" i="1"/>
  <c r="U363" i="1"/>
  <c r="U342" i="1"/>
  <c r="U207" i="1"/>
  <c r="U251" i="1"/>
  <c r="U268" i="1"/>
  <c r="U211" i="1"/>
  <c r="U215" i="1"/>
  <c r="U213" i="1"/>
  <c r="U199" i="1"/>
  <c r="U236" i="1"/>
  <c r="U167" i="1"/>
  <c r="U227" i="1"/>
  <c r="U267" i="1"/>
  <c r="U224" i="1"/>
  <c r="U382" i="1"/>
  <c r="U365" i="1"/>
  <c r="U283" i="1"/>
  <c r="U351" i="1"/>
  <c r="U385" i="1"/>
  <c r="U378" i="1"/>
  <c r="U350" i="1"/>
  <c r="U295" i="1"/>
  <c r="U285" i="1"/>
  <c r="U77" i="1"/>
  <c r="U103" i="1"/>
  <c r="U49" i="1"/>
  <c r="U21" i="1"/>
  <c r="U157" i="1"/>
  <c r="U20" i="1"/>
  <c r="U28" i="1"/>
  <c r="U12" i="1"/>
  <c r="U179" i="1"/>
  <c r="U188" i="1"/>
  <c r="U9" i="1"/>
  <c r="U67" i="1"/>
  <c r="U143" i="1"/>
  <c r="U115" i="1"/>
  <c r="U86" i="1"/>
  <c r="U150" i="1"/>
  <c r="U8" i="1"/>
  <c r="U88" i="1"/>
  <c r="U84" i="1"/>
  <c r="U192" i="1"/>
  <c r="U36" i="1"/>
  <c r="U174" i="1"/>
  <c r="U46" i="1"/>
  <c r="U136" i="1"/>
  <c r="U156" i="1"/>
  <c r="U119" i="1"/>
  <c r="U99" i="1"/>
  <c r="U50" i="1"/>
  <c r="U113" i="1"/>
  <c r="U38" i="1"/>
  <c r="U23" i="1"/>
  <c r="U194" i="1"/>
  <c r="U164" i="1"/>
  <c r="U159" i="1"/>
  <c r="U120" i="1"/>
  <c r="U145" i="1"/>
  <c r="U168" i="1"/>
  <c r="U204" i="1"/>
  <c r="U118" i="1"/>
  <c r="U30" i="1"/>
  <c r="U89" i="1"/>
  <c r="U24" i="1"/>
  <c r="U133" i="1"/>
  <c r="U177" i="1"/>
  <c r="U87" i="1"/>
  <c r="U138" i="1"/>
  <c r="U81" i="1"/>
  <c r="U178" i="1"/>
  <c r="U29" i="1"/>
  <c r="U218" i="1"/>
  <c r="U137" i="1"/>
  <c r="U141" i="1"/>
  <c r="U153" i="1"/>
  <c r="U125" i="1"/>
  <c r="U146" i="1"/>
  <c r="U53" i="1"/>
  <c r="U208" i="1"/>
  <c r="U114" i="1"/>
  <c r="U71" i="1"/>
  <c r="U184" i="1"/>
  <c r="U166" i="1"/>
  <c r="U56" i="1"/>
  <c r="U170" i="1"/>
  <c r="U48" i="1"/>
  <c r="U110" i="1"/>
  <c r="U201" i="1"/>
  <c r="U160" i="1"/>
  <c r="U16" i="1"/>
  <c r="U79" i="1"/>
  <c r="U106" i="1"/>
  <c r="U109" i="1"/>
  <c r="U37" i="1"/>
  <c r="U59" i="1"/>
  <c r="U78" i="1"/>
  <c r="U90" i="1"/>
  <c r="U80" i="1"/>
  <c r="U72" i="1"/>
  <c r="U162" i="1"/>
  <c r="U148" i="1"/>
  <c r="U181" i="1"/>
  <c r="U33" i="1"/>
  <c r="U74" i="1"/>
  <c r="U70" i="1"/>
  <c r="U112" i="1"/>
  <c r="U101" i="1"/>
  <c r="U97" i="1"/>
  <c r="U122" i="1"/>
  <c r="U142" i="1"/>
  <c r="U205" i="1"/>
  <c r="U14" i="1"/>
  <c r="U131" i="1"/>
  <c r="U68" i="1"/>
  <c r="U149" i="1"/>
  <c r="U25" i="1"/>
  <c r="U6" i="1"/>
  <c r="U147" i="1"/>
  <c r="U2" i="1"/>
  <c r="U40" i="1"/>
  <c r="U52" i="1"/>
  <c r="U197" i="1"/>
  <c r="U65" i="1"/>
  <c r="U95" i="1"/>
  <c r="U60" i="1"/>
  <c r="U44" i="1"/>
  <c r="U132" i="1"/>
  <c r="U34" i="1"/>
  <c r="U161" i="1"/>
  <c r="U183" i="1"/>
  <c r="U31" i="1"/>
  <c r="U54" i="1"/>
  <c r="U173" i="1"/>
  <c r="U102" i="1"/>
  <c r="U92" i="1"/>
  <c r="U190" i="1"/>
  <c r="U107" i="1"/>
  <c r="U134" i="1"/>
  <c r="U140" i="1"/>
  <c r="U175" i="1"/>
  <c r="U94" i="1"/>
  <c r="U17" i="1"/>
  <c r="U83" i="1"/>
  <c r="U57" i="1"/>
  <c r="U129" i="1"/>
  <c r="U152" i="1"/>
  <c r="U100" i="1"/>
  <c r="U185" i="1"/>
  <c r="U165" i="1"/>
  <c r="U10" i="1"/>
  <c r="U210" i="1"/>
  <c r="U111" i="1"/>
  <c r="U76" i="1"/>
  <c r="U43" i="1"/>
  <c r="U51" i="1"/>
  <c r="U63" i="1"/>
  <c r="U155" i="1"/>
  <c r="U11" i="1"/>
  <c r="U176" i="1"/>
  <c r="U104" i="1"/>
  <c r="U91" i="1"/>
  <c r="U158" i="1"/>
  <c r="U69" i="1"/>
  <c r="U108" i="1"/>
  <c r="U128" i="1"/>
  <c r="U93" i="1"/>
  <c r="U3" i="1"/>
  <c r="U61" i="1"/>
  <c r="U151" i="1"/>
  <c r="U35" i="1"/>
  <c r="U62" i="1"/>
  <c r="U163" i="1"/>
  <c r="U144" i="1"/>
  <c r="U124" i="1"/>
  <c r="U187" i="1"/>
  <c r="U5" i="1"/>
  <c r="U96" i="1"/>
  <c r="U4" i="1"/>
  <c r="U7" i="1"/>
  <c r="U42" i="1"/>
  <c r="U82" i="1"/>
  <c r="U32" i="1"/>
  <c r="U117" i="1"/>
  <c r="U27" i="1"/>
  <c r="U127" i="1"/>
  <c r="U75" i="1"/>
  <c r="U98" i="1"/>
  <c r="U172" i="1"/>
  <c r="U105" i="1"/>
  <c r="U15" i="1"/>
  <c r="U200" i="1"/>
  <c r="U121" i="1"/>
  <c r="U85" i="1"/>
  <c r="U13" i="1"/>
  <c r="U73" i="1"/>
  <c r="U26" i="1"/>
  <c r="U41" i="1"/>
  <c r="U180" i="1"/>
  <c r="U64" i="1"/>
  <c r="U182" i="1"/>
  <c r="U154" i="1"/>
  <c r="U39" i="1"/>
  <c r="U45" i="1"/>
  <c r="U186" i="1"/>
  <c r="U195" i="1"/>
  <c r="U58" i="1"/>
  <c r="U196" i="1"/>
  <c r="U19" i="1"/>
  <c r="U126" i="1"/>
  <c r="U123" i="1"/>
  <c r="U130" i="1"/>
  <c r="U169" i="1"/>
  <c r="U55" i="1"/>
  <c r="U171" i="1"/>
  <c r="U139" i="1"/>
  <c r="U66" i="1"/>
  <c r="U22" i="1"/>
  <c r="U18" i="1"/>
  <c r="U47" i="1"/>
  <c r="U116" i="1"/>
  <c r="U230" i="1"/>
  <c r="U340" i="1"/>
  <c r="U239" i="1"/>
  <c r="U355" i="1"/>
  <c r="U327" i="1"/>
  <c r="U314" i="1"/>
  <c r="U366" i="1"/>
  <c r="U372" i="1"/>
  <c r="U379" i="1"/>
  <c r="U374" i="1"/>
  <c r="U322" i="1"/>
  <c r="U362" i="1"/>
  <c r="U368" i="1"/>
  <c r="U221" i="1"/>
  <c r="U256" i="1"/>
  <c r="U271" i="1"/>
  <c r="U212" i="1"/>
  <c r="U220" i="1"/>
  <c r="U297" i="1"/>
  <c r="U219" i="1"/>
  <c r="U284" i="1"/>
  <c r="U250" i="1"/>
  <c r="U330" i="1"/>
  <c r="U293" i="1"/>
  <c r="U258" i="1"/>
  <c r="U266" i="1"/>
  <c r="U226" i="1"/>
  <c r="U241" i="1"/>
  <c r="U361" i="1"/>
  <c r="U262" i="1"/>
  <c r="U303" i="1"/>
  <c r="U300" i="1"/>
  <c r="U191" i="1"/>
  <c r="U371" i="1"/>
  <c r="U209" i="1"/>
  <c r="U253" i="1"/>
  <c r="U202" i="1"/>
  <c r="U305" i="1"/>
  <c r="U341" i="1"/>
  <c r="U307" i="1"/>
  <c r="U234" i="1"/>
  <c r="U189" i="1"/>
  <c r="U310" i="1"/>
  <c r="U308" i="1"/>
  <c r="U242" i="1"/>
  <c r="U280" i="1"/>
  <c r="U286" i="1"/>
  <c r="U246" i="1"/>
  <c r="U326" i="1"/>
  <c r="U325" i="1"/>
  <c r="U311" i="1"/>
  <c r="U272" i="1"/>
  <c r="U360" i="1"/>
  <c r="U367" i="1"/>
  <c r="U380" i="1"/>
  <c r="U369" i="1"/>
  <c r="U344" i="1"/>
  <c r="U203" i="1"/>
  <c r="U386" i="1"/>
  <c r="U228" i="1"/>
  <c r="U354" i="1"/>
  <c r="U296" i="1"/>
  <c r="U348" i="1"/>
  <c r="U235" i="1"/>
  <c r="U301" i="1"/>
  <c r="U345" i="1"/>
  <c r="U261" i="1"/>
  <c r="U323" i="1"/>
  <c r="U383" i="1"/>
  <c r="U277" i="1"/>
  <c r="U299" i="1"/>
  <c r="U254" i="1"/>
  <c r="U247" i="1"/>
  <c r="U359" i="1"/>
  <c r="U298" i="1"/>
  <c r="U321" i="1"/>
  <c r="U274" i="1"/>
  <c r="U281" i="1"/>
  <c r="U309" i="1"/>
  <c r="U343" i="1"/>
  <c r="U290" i="1"/>
  <c r="U384" i="1"/>
  <c r="U260" i="1"/>
  <c r="U349" i="1"/>
  <c r="U316" i="1"/>
  <c r="U233" i="1"/>
  <c r="U329" i="1"/>
  <c r="U269" i="1"/>
  <c r="U352" i="1"/>
  <c r="U302" i="1"/>
  <c r="U347" i="1"/>
  <c r="U315" i="1"/>
  <c r="U331" i="1"/>
  <c r="U381" i="1"/>
  <c r="U276" i="1"/>
  <c r="U273" i="1"/>
  <c r="U259" i="1"/>
  <c r="U376" i="1"/>
  <c r="U287" i="1"/>
  <c r="U318" i="1"/>
  <c r="U304" i="1"/>
  <c r="U339" i="1"/>
  <c r="U328" i="1"/>
  <c r="U294" i="1"/>
  <c r="U232" i="1"/>
  <c r="U364" i="1"/>
  <c r="U206" i="1"/>
  <c r="U135" i="1"/>
  <c r="U292" i="1"/>
  <c r="U222" i="1"/>
  <c r="U375" i="1"/>
  <c r="U238" i="1"/>
  <c r="U317" i="1"/>
  <c r="U377" i="1"/>
  <c r="U358" i="1"/>
  <c r="U245" i="1"/>
  <c r="U353" i="1"/>
  <c r="U346" i="1"/>
  <c r="U334" i="1"/>
  <c r="S335" i="1"/>
  <c r="S338" i="1"/>
  <c r="S244" i="1"/>
  <c r="S255" i="1"/>
  <c r="S333" i="1"/>
  <c r="S356" i="1"/>
  <c r="S312" i="1"/>
  <c r="S313" i="1"/>
  <c r="S248" i="1"/>
  <c r="S229" i="1"/>
  <c r="S282" i="1"/>
  <c r="S217" i="1"/>
  <c r="S337" i="1"/>
  <c r="S231" i="1"/>
  <c r="S223" i="1"/>
  <c r="S264" i="1"/>
  <c r="S249" i="1"/>
  <c r="S257" i="1"/>
  <c r="S278" i="1"/>
  <c r="S288" i="1"/>
  <c r="S332" i="1"/>
  <c r="S289" i="1"/>
  <c r="S265" i="1"/>
  <c r="S306" i="1"/>
  <c r="S319" i="1"/>
  <c r="S263" i="1"/>
  <c r="S252" i="1"/>
  <c r="S291" i="1"/>
  <c r="S216" i="1"/>
  <c r="S214" i="1"/>
  <c r="S198" i="1"/>
  <c r="S320" i="1"/>
  <c r="S237" i="1"/>
  <c r="S336" i="1"/>
  <c r="S373" i="1"/>
  <c r="S357" i="1"/>
  <c r="S279" i="1"/>
  <c r="S243" i="1"/>
  <c r="S240" i="1"/>
  <c r="S270" i="1"/>
  <c r="S275" i="1"/>
  <c r="S324" i="1"/>
  <c r="S370" i="1"/>
  <c r="S225" i="1"/>
  <c r="S363" i="1"/>
  <c r="S342" i="1"/>
  <c r="S207" i="1"/>
  <c r="S251" i="1"/>
  <c r="S268" i="1"/>
  <c r="S211" i="1"/>
  <c r="S215" i="1"/>
  <c r="S213" i="1"/>
  <c r="S199" i="1"/>
  <c r="S236" i="1"/>
  <c r="S167" i="1"/>
  <c r="S227" i="1"/>
  <c r="S267" i="1"/>
  <c r="S224" i="1"/>
  <c r="S382" i="1"/>
  <c r="S365" i="1"/>
  <c r="S283" i="1"/>
  <c r="S351" i="1"/>
  <c r="S385" i="1"/>
  <c r="S378" i="1"/>
  <c r="S350" i="1"/>
  <c r="S295" i="1"/>
  <c r="S285" i="1"/>
  <c r="S77" i="1"/>
  <c r="S103" i="1"/>
  <c r="S49" i="1"/>
  <c r="S21" i="1"/>
  <c r="S157" i="1"/>
  <c r="S20" i="1"/>
  <c r="S28" i="1"/>
  <c r="S12" i="1"/>
  <c r="S179" i="1"/>
  <c r="S188" i="1"/>
  <c r="S9" i="1"/>
  <c r="S67" i="1"/>
  <c r="S143" i="1"/>
  <c r="S115" i="1"/>
  <c r="S86" i="1"/>
  <c r="S150" i="1"/>
  <c r="S8" i="1"/>
  <c r="S88" i="1"/>
  <c r="S84" i="1"/>
  <c r="S192" i="1"/>
  <c r="S36" i="1"/>
  <c r="S174" i="1"/>
  <c r="S46" i="1"/>
  <c r="S136" i="1"/>
  <c r="S156" i="1"/>
  <c r="S193" i="1"/>
  <c r="S119" i="1"/>
  <c r="S99" i="1"/>
  <c r="S50" i="1"/>
  <c r="S113" i="1"/>
  <c r="S38" i="1"/>
  <c r="S23" i="1"/>
  <c r="S194" i="1"/>
  <c r="S164" i="1"/>
  <c r="S159" i="1"/>
  <c r="S120" i="1"/>
  <c r="S145" i="1"/>
  <c r="S168" i="1"/>
  <c r="S204" i="1"/>
  <c r="S118" i="1"/>
  <c r="S30" i="1"/>
  <c r="S89" i="1"/>
  <c r="S24" i="1"/>
  <c r="S133" i="1"/>
  <c r="S177" i="1"/>
  <c r="S87" i="1"/>
  <c r="S138" i="1"/>
  <c r="S81" i="1"/>
  <c r="S178" i="1"/>
  <c r="S29" i="1"/>
  <c r="S218" i="1"/>
  <c r="S137" i="1"/>
  <c r="S141" i="1"/>
  <c r="S153" i="1"/>
  <c r="S125" i="1"/>
  <c r="S146" i="1"/>
  <c r="S53" i="1"/>
  <c r="S208" i="1"/>
  <c r="S114" i="1"/>
  <c r="S71" i="1"/>
  <c r="S184" i="1"/>
  <c r="S166" i="1"/>
  <c r="S56" i="1"/>
  <c r="S170" i="1"/>
  <c r="S48" i="1"/>
  <c r="S110" i="1"/>
  <c r="S201" i="1"/>
  <c r="S160" i="1"/>
  <c r="S16" i="1"/>
  <c r="S79" i="1"/>
  <c r="S106" i="1"/>
  <c r="S109" i="1"/>
  <c r="S37" i="1"/>
  <c r="S59" i="1"/>
  <c r="S78" i="1"/>
  <c r="S90" i="1"/>
  <c r="S80" i="1"/>
  <c r="S72" i="1"/>
  <c r="S162" i="1"/>
  <c r="S148" i="1"/>
  <c r="S181" i="1"/>
  <c r="S33" i="1"/>
  <c r="S74" i="1"/>
  <c r="S70" i="1"/>
  <c r="S112" i="1"/>
  <c r="S101" i="1"/>
  <c r="S97" i="1"/>
  <c r="S122" i="1"/>
  <c r="S142" i="1"/>
  <c r="S205" i="1"/>
  <c r="S14" i="1"/>
  <c r="S131" i="1"/>
  <c r="S68" i="1"/>
  <c r="S149" i="1"/>
  <c r="S25" i="1"/>
  <c r="S6" i="1"/>
  <c r="S147" i="1"/>
  <c r="S2" i="1"/>
  <c r="S40" i="1"/>
  <c r="S52" i="1"/>
  <c r="S197" i="1"/>
  <c r="S65" i="1"/>
  <c r="S95" i="1"/>
  <c r="S60" i="1"/>
  <c r="S44" i="1"/>
  <c r="S132" i="1"/>
  <c r="S34" i="1"/>
  <c r="S161" i="1"/>
  <c r="S183" i="1"/>
  <c r="S31" i="1"/>
  <c r="S54" i="1"/>
  <c r="S173" i="1"/>
  <c r="S102" i="1"/>
  <c r="S92" i="1"/>
  <c r="S190" i="1"/>
  <c r="S107" i="1"/>
  <c r="S134" i="1"/>
  <c r="S140" i="1"/>
  <c r="S175" i="1"/>
  <c r="S94" i="1"/>
  <c r="S17" i="1"/>
  <c r="S83" i="1"/>
  <c r="S57" i="1"/>
  <c r="S129" i="1"/>
  <c r="S152" i="1"/>
  <c r="S100" i="1"/>
  <c r="S185" i="1"/>
  <c r="S165" i="1"/>
  <c r="S10" i="1"/>
  <c r="S210" i="1"/>
  <c r="S111" i="1"/>
  <c r="S76" i="1"/>
  <c r="S43" i="1"/>
  <c r="S51" i="1"/>
  <c r="S63" i="1"/>
  <c r="S155" i="1"/>
  <c r="S11" i="1"/>
  <c r="S176" i="1"/>
  <c r="S104" i="1"/>
  <c r="S91" i="1"/>
  <c r="S158" i="1"/>
  <c r="S69" i="1"/>
  <c r="S108" i="1"/>
  <c r="S128" i="1"/>
  <c r="S93" i="1"/>
  <c r="S3" i="1"/>
  <c r="S61" i="1"/>
  <c r="S151" i="1"/>
  <c r="S35" i="1"/>
  <c r="S62" i="1"/>
  <c r="S163" i="1"/>
  <c r="S144" i="1"/>
  <c r="S124" i="1"/>
  <c r="S187" i="1"/>
  <c r="S5" i="1"/>
  <c r="S96" i="1"/>
  <c r="S4" i="1"/>
  <c r="S7" i="1"/>
  <c r="S42" i="1"/>
  <c r="S82" i="1"/>
  <c r="S32" i="1"/>
  <c r="S117" i="1"/>
  <c r="S27" i="1"/>
  <c r="S127" i="1"/>
  <c r="S75" i="1"/>
  <c r="S98" i="1"/>
  <c r="S172" i="1"/>
  <c r="S105" i="1"/>
  <c r="S15" i="1"/>
  <c r="S200" i="1"/>
  <c r="S121" i="1"/>
  <c r="S85" i="1"/>
  <c r="S13" i="1"/>
  <c r="S73" i="1"/>
  <c r="S26" i="1"/>
  <c r="S41" i="1"/>
  <c r="S180" i="1"/>
  <c r="S64" i="1"/>
  <c r="S182" i="1"/>
  <c r="S154" i="1"/>
  <c r="S39" i="1"/>
  <c r="S45" i="1"/>
  <c r="S186" i="1"/>
  <c r="S195" i="1"/>
  <c r="S58" i="1"/>
  <c r="S196" i="1"/>
  <c r="S19" i="1"/>
  <c r="S126" i="1"/>
  <c r="S123" i="1"/>
  <c r="S130" i="1"/>
  <c r="S169" i="1"/>
  <c r="S55" i="1"/>
  <c r="S171" i="1"/>
  <c r="S139" i="1"/>
  <c r="S66" i="1"/>
  <c r="S22" i="1"/>
  <c r="S18" i="1"/>
  <c r="S47" i="1"/>
  <c r="S116" i="1"/>
  <c r="S230" i="1"/>
  <c r="S340" i="1"/>
  <c r="S239" i="1"/>
  <c r="S355" i="1"/>
  <c r="S327" i="1"/>
  <c r="S314" i="1"/>
  <c r="S366" i="1"/>
  <c r="S372" i="1"/>
  <c r="S379" i="1"/>
  <c r="S374" i="1"/>
  <c r="S322" i="1"/>
  <c r="S362" i="1"/>
  <c r="S368" i="1"/>
  <c r="S221" i="1"/>
  <c r="S256" i="1"/>
  <c r="S271" i="1"/>
  <c r="S212" i="1"/>
  <c r="S220" i="1"/>
  <c r="S297" i="1"/>
  <c r="S219" i="1"/>
  <c r="S284" i="1"/>
  <c r="S250" i="1"/>
  <c r="S330" i="1"/>
  <c r="S293" i="1"/>
  <c r="S258" i="1"/>
  <c r="S266" i="1"/>
  <c r="S226" i="1"/>
  <c r="S241" i="1"/>
  <c r="S361" i="1"/>
  <c r="S262" i="1"/>
  <c r="S303" i="1"/>
  <c r="S300" i="1"/>
  <c r="S191" i="1"/>
  <c r="S371" i="1"/>
  <c r="S209" i="1"/>
  <c r="S253" i="1"/>
  <c r="S202" i="1"/>
  <c r="S305" i="1"/>
  <c r="S341" i="1"/>
  <c r="S307" i="1"/>
  <c r="S234" i="1"/>
  <c r="S189" i="1"/>
  <c r="S310" i="1"/>
  <c r="S308" i="1"/>
  <c r="S242" i="1"/>
  <c r="S280" i="1"/>
  <c r="S286" i="1"/>
  <c r="S246" i="1"/>
  <c r="S326" i="1"/>
  <c r="S325" i="1"/>
  <c r="S311" i="1"/>
  <c r="S272" i="1"/>
  <c r="S360" i="1"/>
  <c r="S367" i="1"/>
  <c r="S380" i="1"/>
  <c r="S369" i="1"/>
  <c r="S344" i="1"/>
  <c r="S203" i="1"/>
  <c r="S386" i="1"/>
  <c r="S228" i="1"/>
  <c r="S354" i="1"/>
  <c r="S296" i="1"/>
  <c r="S348" i="1"/>
  <c r="S235" i="1"/>
  <c r="S301" i="1"/>
  <c r="S345" i="1"/>
  <c r="S261" i="1"/>
  <c r="S323" i="1"/>
  <c r="S383" i="1"/>
  <c r="S277" i="1"/>
  <c r="S299" i="1"/>
  <c r="S254" i="1"/>
  <c r="S247" i="1"/>
  <c r="S359" i="1"/>
  <c r="S298" i="1"/>
  <c r="S321" i="1"/>
  <c r="S274" i="1"/>
  <c r="S281" i="1"/>
  <c r="S309" i="1"/>
  <c r="S343" i="1"/>
  <c r="S290" i="1"/>
  <c r="S384" i="1"/>
  <c r="S260" i="1"/>
  <c r="S349" i="1"/>
  <c r="S316" i="1"/>
  <c r="S233" i="1"/>
  <c r="S329" i="1"/>
  <c r="S269" i="1"/>
  <c r="S352" i="1"/>
  <c r="S302" i="1"/>
  <c r="S347" i="1"/>
  <c r="S315" i="1"/>
  <c r="S331" i="1"/>
  <c r="S381" i="1"/>
  <c r="S276" i="1"/>
  <c r="S273" i="1"/>
  <c r="S259" i="1"/>
  <c r="S376" i="1"/>
  <c r="S287" i="1"/>
  <c r="S318" i="1"/>
  <c r="S304" i="1"/>
  <c r="S339" i="1"/>
  <c r="S328" i="1"/>
  <c r="S294" i="1"/>
  <c r="S232" i="1"/>
  <c r="S364" i="1"/>
  <c r="S206" i="1"/>
  <c r="S135" i="1"/>
  <c r="S292" i="1"/>
  <c r="S222" i="1"/>
  <c r="S375" i="1"/>
  <c r="S238" i="1"/>
  <c r="S317" i="1"/>
  <c r="S377" i="1"/>
  <c r="S358" i="1"/>
  <c r="S245" i="1"/>
  <c r="S353" i="1"/>
  <c r="S346" i="1"/>
  <c r="S334" i="1"/>
  <c r="Q335" i="1"/>
  <c r="Q338" i="1"/>
  <c r="Q244" i="1"/>
  <c r="Q255" i="1"/>
  <c r="Q333" i="1"/>
  <c r="Q356" i="1"/>
  <c r="Q312" i="1"/>
  <c r="Q313" i="1"/>
  <c r="Q248" i="1"/>
  <c r="Q229" i="1"/>
  <c r="Q282" i="1"/>
  <c r="Q217" i="1"/>
  <c r="Q337" i="1"/>
  <c r="Q231" i="1"/>
  <c r="Q223" i="1"/>
  <c r="Q264" i="1"/>
  <c r="Q249" i="1"/>
  <c r="Q257" i="1"/>
  <c r="Q278" i="1"/>
  <c r="Q288" i="1"/>
  <c r="Q332" i="1"/>
  <c r="Q289" i="1"/>
  <c r="Q265" i="1"/>
  <c r="Q306" i="1"/>
  <c r="Q319" i="1"/>
  <c r="Q263" i="1"/>
  <c r="Q252" i="1"/>
  <c r="Q291" i="1"/>
  <c r="Q216" i="1"/>
  <c r="Q214" i="1"/>
  <c r="Q198" i="1"/>
  <c r="Q320" i="1"/>
  <c r="Q237" i="1"/>
  <c r="Q336" i="1"/>
  <c r="Q373" i="1"/>
  <c r="Q357" i="1"/>
  <c r="Q279" i="1"/>
  <c r="Q243" i="1"/>
  <c r="Q240" i="1"/>
  <c r="Q270" i="1"/>
  <c r="Q275" i="1"/>
  <c r="Q324" i="1"/>
  <c r="Q370" i="1"/>
  <c r="Q225" i="1"/>
  <c r="Q363" i="1"/>
  <c r="Q342" i="1"/>
  <c r="Q207" i="1"/>
  <c r="Q251" i="1"/>
  <c r="Q268" i="1"/>
  <c r="Q211" i="1"/>
  <c r="Q215" i="1"/>
  <c r="Q213" i="1"/>
  <c r="Q199" i="1"/>
  <c r="Q236" i="1"/>
  <c r="Q167" i="1"/>
  <c r="Q227" i="1"/>
  <c r="Q267" i="1"/>
  <c r="Q224" i="1"/>
  <c r="Q382" i="1"/>
  <c r="Q365" i="1"/>
  <c r="Q283" i="1"/>
  <c r="Q351" i="1"/>
  <c r="Q385" i="1"/>
  <c r="Q378" i="1"/>
  <c r="Q350" i="1"/>
  <c r="Q295" i="1"/>
  <c r="Q285" i="1"/>
  <c r="Q77" i="1"/>
  <c r="Q103" i="1"/>
  <c r="Q49" i="1"/>
  <c r="Q21" i="1"/>
  <c r="Q157" i="1"/>
  <c r="Q20" i="1"/>
  <c r="Q28" i="1"/>
  <c r="Q12" i="1"/>
  <c r="Q179" i="1"/>
  <c r="Q188" i="1"/>
  <c r="Q9" i="1"/>
  <c r="Q67" i="1"/>
  <c r="Q143" i="1"/>
  <c r="Q115" i="1"/>
  <c r="Q86" i="1"/>
  <c r="Q150" i="1"/>
  <c r="Q8" i="1"/>
  <c r="Q88" i="1"/>
  <c r="Q84" i="1"/>
  <c r="Q192" i="1"/>
  <c r="Q36" i="1"/>
  <c r="Q174" i="1"/>
  <c r="Q46" i="1"/>
  <c r="Q136" i="1"/>
  <c r="Q156" i="1"/>
  <c r="Q193" i="1"/>
  <c r="Q119" i="1"/>
  <c r="Q99" i="1"/>
  <c r="Q50" i="1"/>
  <c r="Q113" i="1"/>
  <c r="Q38" i="1"/>
  <c r="Q23" i="1"/>
  <c r="Q194" i="1"/>
  <c r="Q164" i="1"/>
  <c r="Q159" i="1"/>
  <c r="Q120" i="1"/>
  <c r="Q145" i="1"/>
  <c r="Q168" i="1"/>
  <c r="Q204" i="1"/>
  <c r="Q118" i="1"/>
  <c r="Q30" i="1"/>
  <c r="Q89" i="1"/>
  <c r="Q24" i="1"/>
  <c r="Q133" i="1"/>
  <c r="Q177" i="1"/>
  <c r="Q87" i="1"/>
  <c r="Q138" i="1"/>
  <c r="Q81" i="1"/>
  <c r="Q178" i="1"/>
  <c r="Q29" i="1"/>
  <c r="Q218" i="1"/>
  <c r="Q137" i="1"/>
  <c r="Q141" i="1"/>
  <c r="Q153" i="1"/>
  <c r="Q125" i="1"/>
  <c r="Q146" i="1"/>
  <c r="Q53" i="1"/>
  <c r="Q208" i="1"/>
  <c r="Q114" i="1"/>
  <c r="Q71" i="1"/>
  <c r="Q184" i="1"/>
  <c r="Q166" i="1"/>
  <c r="Q56" i="1"/>
  <c r="Q170" i="1"/>
  <c r="Q48" i="1"/>
  <c r="Q110" i="1"/>
  <c r="Q201" i="1"/>
  <c r="Q160" i="1"/>
  <c r="Q16" i="1"/>
  <c r="Q79" i="1"/>
  <c r="Q106" i="1"/>
  <c r="Q109" i="1"/>
  <c r="Q37" i="1"/>
  <c r="Q59" i="1"/>
  <c r="Q78" i="1"/>
  <c r="Q90" i="1"/>
  <c r="Q80" i="1"/>
  <c r="Q72" i="1"/>
  <c r="Q162" i="1"/>
  <c r="Q148" i="1"/>
  <c r="Q181" i="1"/>
  <c r="Q33" i="1"/>
  <c r="Q74" i="1"/>
  <c r="Q70" i="1"/>
  <c r="Q112" i="1"/>
  <c r="Q101" i="1"/>
  <c r="Q97" i="1"/>
  <c r="Q122" i="1"/>
  <c r="Q142" i="1"/>
  <c r="Q205" i="1"/>
  <c r="Q14" i="1"/>
  <c r="Q131" i="1"/>
  <c r="Q68" i="1"/>
  <c r="Q149" i="1"/>
  <c r="Q25" i="1"/>
  <c r="Q6" i="1"/>
  <c r="Q147" i="1"/>
  <c r="Q2" i="1"/>
  <c r="Q40" i="1"/>
  <c r="Q52" i="1"/>
  <c r="Q197" i="1"/>
  <c r="Q65" i="1"/>
  <c r="Q95" i="1"/>
  <c r="Q60" i="1"/>
  <c r="Q44" i="1"/>
  <c r="Q132" i="1"/>
  <c r="Q34" i="1"/>
  <c r="Q161" i="1"/>
  <c r="Q183" i="1"/>
  <c r="Q31" i="1"/>
  <c r="Q54" i="1"/>
  <c r="Q173" i="1"/>
  <c r="Q102" i="1"/>
  <c r="Q92" i="1"/>
  <c r="Q190" i="1"/>
  <c r="Q107" i="1"/>
  <c r="Q134" i="1"/>
  <c r="Q140" i="1"/>
  <c r="Q175" i="1"/>
  <c r="Q94" i="1"/>
  <c r="Q17" i="1"/>
  <c r="Q83" i="1"/>
  <c r="Q57" i="1"/>
  <c r="Q129" i="1"/>
  <c r="Q152" i="1"/>
  <c r="Q100" i="1"/>
  <c r="Q185" i="1"/>
  <c r="Q165" i="1"/>
  <c r="Q10" i="1"/>
  <c r="Q210" i="1"/>
  <c r="Q111" i="1"/>
  <c r="Q76" i="1"/>
  <c r="Q43" i="1"/>
  <c r="Q51" i="1"/>
  <c r="Q63" i="1"/>
  <c r="Q155" i="1"/>
  <c r="Q11" i="1"/>
  <c r="Q176" i="1"/>
  <c r="Q104" i="1"/>
  <c r="Q91" i="1"/>
  <c r="Q158" i="1"/>
  <c r="Q69" i="1"/>
  <c r="Q108" i="1"/>
  <c r="Q128" i="1"/>
  <c r="Q93" i="1"/>
  <c r="Q3" i="1"/>
  <c r="Q61" i="1"/>
  <c r="Q151" i="1"/>
  <c r="Q35" i="1"/>
  <c r="Q62" i="1"/>
  <c r="Q163" i="1"/>
  <c r="Q144" i="1"/>
  <c r="Q124" i="1"/>
  <c r="Q187" i="1"/>
  <c r="Q5" i="1"/>
  <c r="Q96" i="1"/>
  <c r="Q4" i="1"/>
  <c r="Q7" i="1"/>
  <c r="Q42" i="1"/>
  <c r="Q82" i="1"/>
  <c r="Q32" i="1"/>
  <c r="Q117" i="1"/>
  <c r="Q27" i="1"/>
  <c r="Q127" i="1"/>
  <c r="Q75" i="1"/>
  <c r="Q98" i="1"/>
  <c r="Q172" i="1"/>
  <c r="Q105" i="1"/>
  <c r="Q15" i="1"/>
  <c r="Q200" i="1"/>
  <c r="Q121" i="1"/>
  <c r="Q85" i="1"/>
  <c r="Q13" i="1"/>
  <c r="Q73" i="1"/>
  <c r="Q26" i="1"/>
  <c r="Q41" i="1"/>
  <c r="Q180" i="1"/>
  <c r="Q64" i="1"/>
  <c r="Q182" i="1"/>
  <c r="Q154" i="1"/>
  <c r="Q39" i="1"/>
  <c r="Q45" i="1"/>
  <c r="Q186" i="1"/>
  <c r="Q195" i="1"/>
  <c r="Q58" i="1"/>
  <c r="Q196" i="1"/>
  <c r="Q19" i="1"/>
  <c r="Q126" i="1"/>
  <c r="Q123" i="1"/>
  <c r="Q130" i="1"/>
  <c r="Q169" i="1"/>
  <c r="Q55" i="1"/>
  <c r="Q171" i="1"/>
  <c r="Q139" i="1"/>
  <c r="Q66" i="1"/>
  <c r="Q22" i="1"/>
  <c r="Q18" i="1"/>
  <c r="Q47" i="1"/>
  <c r="Q116" i="1"/>
  <c r="Q230" i="1"/>
  <c r="Q340" i="1"/>
  <c r="Q239" i="1"/>
  <c r="Q355" i="1"/>
  <c r="Q327" i="1"/>
  <c r="Q314" i="1"/>
  <c r="Q366" i="1"/>
  <c r="Q372" i="1"/>
  <c r="Q379" i="1"/>
  <c r="Q374" i="1"/>
  <c r="Q322" i="1"/>
  <c r="Q362" i="1"/>
  <c r="Q368" i="1"/>
  <c r="Q221" i="1"/>
  <c r="Q256" i="1"/>
  <c r="Q271" i="1"/>
  <c r="Q212" i="1"/>
  <c r="Q220" i="1"/>
  <c r="Q297" i="1"/>
  <c r="Q219" i="1"/>
  <c r="Q284" i="1"/>
  <c r="Q250" i="1"/>
  <c r="Q330" i="1"/>
  <c r="Q293" i="1"/>
  <c r="Q258" i="1"/>
  <c r="Q266" i="1"/>
  <c r="Q226" i="1"/>
  <c r="Q241" i="1"/>
  <c r="Q361" i="1"/>
  <c r="Q262" i="1"/>
  <c r="Q303" i="1"/>
  <c r="Q300" i="1"/>
  <c r="Q191" i="1"/>
  <c r="Q371" i="1"/>
  <c r="Q209" i="1"/>
  <c r="Q253" i="1"/>
  <c r="Q202" i="1"/>
  <c r="Q305" i="1"/>
  <c r="Q341" i="1"/>
  <c r="Q307" i="1"/>
  <c r="Q234" i="1"/>
  <c r="Q189" i="1"/>
  <c r="Q310" i="1"/>
  <c r="Q308" i="1"/>
  <c r="Q242" i="1"/>
  <c r="Q280" i="1"/>
  <c r="Q286" i="1"/>
  <c r="Q246" i="1"/>
  <c r="Q326" i="1"/>
  <c r="Q325" i="1"/>
  <c r="Q311" i="1"/>
  <c r="Q272" i="1"/>
  <c r="Q360" i="1"/>
  <c r="Q367" i="1"/>
  <c r="Q380" i="1"/>
  <c r="Q369" i="1"/>
  <c r="Q344" i="1"/>
  <c r="Q203" i="1"/>
  <c r="Q386" i="1"/>
  <c r="Q228" i="1"/>
  <c r="Q354" i="1"/>
  <c r="Q296" i="1"/>
  <c r="Q348" i="1"/>
  <c r="Q235" i="1"/>
  <c r="Q301" i="1"/>
  <c r="Q345" i="1"/>
  <c r="Q261" i="1"/>
  <c r="Q323" i="1"/>
  <c r="Q383" i="1"/>
  <c r="Q277" i="1"/>
  <c r="Q299" i="1"/>
  <c r="Q254" i="1"/>
  <c r="Q247" i="1"/>
  <c r="Q359" i="1"/>
  <c r="Q298" i="1"/>
  <c r="Q321" i="1"/>
  <c r="Q274" i="1"/>
  <c r="Q281" i="1"/>
  <c r="Q309" i="1"/>
  <c r="Q343" i="1"/>
  <c r="Q290" i="1"/>
  <c r="Q384" i="1"/>
  <c r="Q260" i="1"/>
  <c r="Q349" i="1"/>
  <c r="Q316" i="1"/>
  <c r="Q233" i="1"/>
  <c r="Q329" i="1"/>
  <c r="Q269" i="1"/>
  <c r="Q352" i="1"/>
  <c r="Q302" i="1"/>
  <c r="Q347" i="1"/>
  <c r="Q315" i="1"/>
  <c r="Q331" i="1"/>
  <c r="Q381" i="1"/>
  <c r="Q276" i="1"/>
  <c r="Q273" i="1"/>
  <c r="Q259" i="1"/>
  <c r="Q376" i="1"/>
  <c r="Q287" i="1"/>
  <c r="Q318" i="1"/>
  <c r="Q304" i="1"/>
  <c r="Q339" i="1"/>
  <c r="Q328" i="1"/>
  <c r="Q294" i="1"/>
  <c r="Q232" i="1"/>
  <c r="Q364" i="1"/>
  <c r="Q206" i="1"/>
  <c r="Q135" i="1"/>
  <c r="Q292" i="1"/>
  <c r="Q222" i="1"/>
  <c r="Q375" i="1"/>
  <c r="Q238" i="1"/>
  <c r="Q317" i="1"/>
  <c r="Q377" i="1"/>
  <c r="Q358" i="1"/>
  <c r="Q245" i="1"/>
  <c r="Q353" i="1"/>
  <c r="Q346" i="1"/>
  <c r="Q334" i="1"/>
  <c r="O335" i="1"/>
  <c r="O338" i="1"/>
  <c r="O244" i="1"/>
  <c r="O255" i="1"/>
  <c r="O333" i="1"/>
  <c r="O356" i="1"/>
  <c r="O312" i="1"/>
  <c r="O313" i="1"/>
  <c r="O248" i="1"/>
  <c r="O229" i="1"/>
  <c r="O282" i="1"/>
  <c r="O217" i="1"/>
  <c r="O337" i="1"/>
  <c r="O231" i="1"/>
  <c r="O223" i="1"/>
  <c r="O264" i="1"/>
  <c r="O249" i="1"/>
  <c r="O257" i="1"/>
  <c r="O278" i="1"/>
  <c r="O288" i="1"/>
  <c r="O332" i="1"/>
  <c r="O289" i="1"/>
  <c r="O265" i="1"/>
  <c r="O306" i="1"/>
  <c r="O319" i="1"/>
  <c r="O263" i="1"/>
  <c r="O252" i="1"/>
  <c r="O291" i="1"/>
  <c r="O216" i="1"/>
  <c r="O214" i="1"/>
  <c r="O198" i="1"/>
  <c r="O320" i="1"/>
  <c r="O237" i="1"/>
  <c r="O336" i="1"/>
  <c r="O373" i="1"/>
  <c r="O357" i="1"/>
  <c r="O279" i="1"/>
  <c r="O243" i="1"/>
  <c r="O240" i="1"/>
  <c r="O270" i="1"/>
  <c r="O275" i="1"/>
  <c r="O324" i="1"/>
  <c r="O370" i="1"/>
  <c r="O225" i="1"/>
  <c r="O363" i="1"/>
  <c r="O342" i="1"/>
  <c r="O207" i="1"/>
  <c r="O251" i="1"/>
  <c r="O268" i="1"/>
  <c r="O211" i="1"/>
  <c r="O215" i="1"/>
  <c r="O213" i="1"/>
  <c r="O199" i="1"/>
  <c r="O236" i="1"/>
  <c r="O167" i="1"/>
  <c r="O227" i="1"/>
  <c r="O267" i="1"/>
  <c r="O224" i="1"/>
  <c r="O382" i="1"/>
  <c r="O365" i="1"/>
  <c r="O283" i="1"/>
  <c r="O351" i="1"/>
  <c r="O385" i="1"/>
  <c r="O378" i="1"/>
  <c r="O350" i="1"/>
  <c r="O295" i="1"/>
  <c r="O285" i="1"/>
  <c r="O77" i="1"/>
  <c r="O103" i="1"/>
  <c r="O49" i="1"/>
  <c r="O21" i="1"/>
  <c r="O157" i="1"/>
  <c r="O20" i="1"/>
  <c r="O28" i="1"/>
  <c r="O12" i="1"/>
  <c r="O179" i="1"/>
  <c r="O188" i="1"/>
  <c r="O9" i="1"/>
  <c r="O67" i="1"/>
  <c r="O143" i="1"/>
  <c r="O115" i="1"/>
  <c r="O86" i="1"/>
  <c r="O150" i="1"/>
  <c r="O8" i="1"/>
  <c r="O88" i="1"/>
  <c r="O84" i="1"/>
  <c r="O192" i="1"/>
  <c r="O36" i="1"/>
  <c r="O174" i="1"/>
  <c r="O46" i="1"/>
  <c r="O136" i="1"/>
  <c r="O156" i="1"/>
  <c r="O193" i="1"/>
  <c r="O119" i="1"/>
  <c r="O99" i="1"/>
  <c r="O50" i="1"/>
  <c r="O113" i="1"/>
  <c r="O38" i="1"/>
  <c r="O23" i="1"/>
  <c r="O194" i="1"/>
  <c r="O164" i="1"/>
  <c r="O159" i="1"/>
  <c r="O120" i="1"/>
  <c r="O145" i="1"/>
  <c r="O168" i="1"/>
  <c r="O204" i="1"/>
  <c r="O118" i="1"/>
  <c r="O30" i="1"/>
  <c r="O89" i="1"/>
  <c r="O24" i="1"/>
  <c r="O133" i="1"/>
  <c r="O177" i="1"/>
  <c r="O87" i="1"/>
  <c r="O138" i="1"/>
  <c r="O81" i="1"/>
  <c r="O178" i="1"/>
  <c r="O29" i="1"/>
  <c r="O218" i="1"/>
  <c r="O137" i="1"/>
  <c r="O141" i="1"/>
  <c r="O153" i="1"/>
  <c r="O125" i="1"/>
  <c r="O146" i="1"/>
  <c r="O53" i="1"/>
  <c r="O208" i="1"/>
  <c r="O114" i="1"/>
  <c r="O71" i="1"/>
  <c r="O184" i="1"/>
  <c r="O166" i="1"/>
  <c r="O56" i="1"/>
  <c r="O170" i="1"/>
  <c r="O48" i="1"/>
  <c r="O110" i="1"/>
  <c r="O201" i="1"/>
  <c r="O160" i="1"/>
  <c r="O16" i="1"/>
  <c r="O79" i="1"/>
  <c r="O106" i="1"/>
  <c r="O109" i="1"/>
  <c r="O37" i="1"/>
  <c r="O59" i="1"/>
  <c r="O78" i="1"/>
  <c r="O90" i="1"/>
  <c r="O80" i="1"/>
  <c r="O72" i="1"/>
  <c r="O162" i="1"/>
  <c r="O148" i="1"/>
  <c r="O181" i="1"/>
  <c r="O33" i="1"/>
  <c r="O74" i="1"/>
  <c r="O70" i="1"/>
  <c r="O112" i="1"/>
  <c r="O101" i="1"/>
  <c r="O97" i="1"/>
  <c r="O122" i="1"/>
  <c r="O142" i="1"/>
  <c r="O205" i="1"/>
  <c r="O14" i="1"/>
  <c r="O131" i="1"/>
  <c r="O68" i="1"/>
  <c r="O149" i="1"/>
  <c r="O25" i="1"/>
  <c r="O6" i="1"/>
  <c r="O147" i="1"/>
  <c r="O2" i="1"/>
  <c r="O40" i="1"/>
  <c r="O52" i="1"/>
  <c r="O197" i="1"/>
  <c r="O65" i="1"/>
  <c r="O95" i="1"/>
  <c r="O60" i="1"/>
  <c r="O44" i="1"/>
  <c r="O132" i="1"/>
  <c r="O34" i="1"/>
  <c r="O161" i="1"/>
  <c r="O183" i="1"/>
  <c r="O31" i="1"/>
  <c r="O54" i="1"/>
  <c r="O173" i="1"/>
  <c r="O102" i="1"/>
  <c r="O92" i="1"/>
  <c r="O190" i="1"/>
  <c r="O107" i="1"/>
  <c r="O134" i="1"/>
  <c r="O140" i="1"/>
  <c r="O175" i="1"/>
  <c r="O94" i="1"/>
  <c r="O17" i="1"/>
  <c r="O83" i="1"/>
  <c r="O57" i="1"/>
  <c r="O129" i="1"/>
  <c r="O152" i="1"/>
  <c r="O100" i="1"/>
  <c r="O185" i="1"/>
  <c r="O165" i="1"/>
  <c r="O10" i="1"/>
  <c r="O210" i="1"/>
  <c r="O111" i="1"/>
  <c r="O76" i="1"/>
  <c r="O43" i="1"/>
  <c r="O51" i="1"/>
  <c r="O63" i="1"/>
  <c r="O155" i="1"/>
  <c r="O11" i="1"/>
  <c r="O176" i="1"/>
  <c r="O104" i="1"/>
  <c r="O91" i="1"/>
  <c r="O158" i="1"/>
  <c r="O69" i="1"/>
  <c r="O108" i="1"/>
  <c r="O128" i="1"/>
  <c r="O93" i="1"/>
  <c r="O3" i="1"/>
  <c r="O61" i="1"/>
  <c r="O151" i="1"/>
  <c r="O35" i="1"/>
  <c r="O62" i="1"/>
  <c r="O163" i="1"/>
  <c r="O144" i="1"/>
  <c r="O124" i="1"/>
  <c r="O187" i="1"/>
  <c r="O5" i="1"/>
  <c r="O96" i="1"/>
  <c r="O4" i="1"/>
  <c r="O7" i="1"/>
  <c r="O42" i="1"/>
  <c r="O82" i="1"/>
  <c r="O32" i="1"/>
  <c r="O117" i="1"/>
  <c r="O27" i="1"/>
  <c r="O127" i="1"/>
  <c r="O75" i="1"/>
  <c r="O98" i="1"/>
  <c r="O172" i="1"/>
  <c r="O105" i="1"/>
  <c r="O15" i="1"/>
  <c r="O200" i="1"/>
  <c r="O121" i="1"/>
  <c r="O85" i="1"/>
  <c r="O13" i="1"/>
  <c r="O73" i="1"/>
  <c r="O26" i="1"/>
  <c r="O41" i="1"/>
  <c r="O180" i="1"/>
  <c r="O64" i="1"/>
  <c r="O182" i="1"/>
  <c r="O154" i="1"/>
  <c r="O39" i="1"/>
  <c r="O45" i="1"/>
  <c r="O186" i="1"/>
  <c r="O195" i="1"/>
  <c r="O58" i="1"/>
  <c r="O196" i="1"/>
  <c r="O19" i="1"/>
  <c r="O126" i="1"/>
  <c r="O123" i="1"/>
  <c r="O130" i="1"/>
  <c r="O169" i="1"/>
  <c r="O55" i="1"/>
  <c r="O171" i="1"/>
  <c r="O139" i="1"/>
  <c r="O66" i="1"/>
  <c r="O22" i="1"/>
  <c r="O18" i="1"/>
  <c r="O47" i="1"/>
  <c r="O116" i="1"/>
  <c r="O230" i="1"/>
  <c r="O340" i="1"/>
  <c r="O239" i="1"/>
  <c r="O355" i="1"/>
  <c r="O327" i="1"/>
  <c r="O314" i="1"/>
  <c r="O366" i="1"/>
  <c r="O372" i="1"/>
  <c r="O379" i="1"/>
  <c r="O374" i="1"/>
  <c r="O322" i="1"/>
  <c r="O362" i="1"/>
  <c r="O368" i="1"/>
  <c r="O221" i="1"/>
  <c r="O256" i="1"/>
  <c r="O271" i="1"/>
  <c r="O212" i="1"/>
  <c r="O220" i="1"/>
  <c r="O297" i="1"/>
  <c r="O219" i="1"/>
  <c r="O284" i="1"/>
  <c r="O250" i="1"/>
  <c r="O330" i="1"/>
  <c r="O293" i="1"/>
  <c r="O258" i="1"/>
  <c r="O266" i="1"/>
  <c r="O226" i="1"/>
  <c r="O241" i="1"/>
  <c r="O361" i="1"/>
  <c r="O262" i="1"/>
  <c r="O303" i="1"/>
  <c r="O300" i="1"/>
  <c r="O191" i="1"/>
  <c r="O371" i="1"/>
  <c r="O209" i="1"/>
  <c r="O253" i="1"/>
  <c r="O202" i="1"/>
  <c r="O305" i="1"/>
  <c r="O341" i="1"/>
  <c r="O307" i="1"/>
  <c r="O234" i="1"/>
  <c r="O189" i="1"/>
  <c r="O310" i="1"/>
  <c r="O308" i="1"/>
  <c r="O242" i="1"/>
  <c r="O280" i="1"/>
  <c r="O286" i="1"/>
  <c r="O246" i="1"/>
  <c r="O326" i="1"/>
  <c r="O325" i="1"/>
  <c r="O311" i="1"/>
  <c r="O272" i="1"/>
  <c r="O360" i="1"/>
  <c r="O367" i="1"/>
  <c r="O380" i="1"/>
  <c r="O369" i="1"/>
  <c r="O344" i="1"/>
  <c r="O203" i="1"/>
  <c r="O386" i="1"/>
  <c r="O228" i="1"/>
  <c r="O354" i="1"/>
  <c r="O296" i="1"/>
  <c r="O348" i="1"/>
  <c r="O235" i="1"/>
  <c r="O301" i="1"/>
  <c r="O345" i="1"/>
  <c r="O261" i="1"/>
  <c r="O323" i="1"/>
  <c r="O383" i="1"/>
  <c r="O277" i="1"/>
  <c r="O299" i="1"/>
  <c r="O254" i="1"/>
  <c r="O247" i="1"/>
  <c r="O359" i="1"/>
  <c r="O298" i="1"/>
  <c r="O321" i="1"/>
  <c r="O274" i="1"/>
  <c r="O281" i="1"/>
  <c r="O309" i="1"/>
  <c r="O343" i="1"/>
  <c r="O290" i="1"/>
  <c r="O384" i="1"/>
  <c r="O260" i="1"/>
  <c r="O349" i="1"/>
  <c r="O316" i="1"/>
  <c r="O233" i="1"/>
  <c r="O329" i="1"/>
  <c r="O269" i="1"/>
  <c r="O352" i="1"/>
  <c r="O302" i="1"/>
  <c r="O347" i="1"/>
  <c r="O315" i="1"/>
  <c r="O331" i="1"/>
  <c r="O381" i="1"/>
  <c r="O276" i="1"/>
  <c r="O273" i="1"/>
  <c r="O259" i="1"/>
  <c r="O376" i="1"/>
  <c r="O287" i="1"/>
  <c r="O318" i="1"/>
  <c r="O304" i="1"/>
  <c r="O339" i="1"/>
  <c r="O328" i="1"/>
  <c r="O294" i="1"/>
  <c r="O232" i="1"/>
  <c r="O364" i="1"/>
  <c r="O206" i="1"/>
  <c r="O135" i="1"/>
  <c r="O292" i="1"/>
  <c r="O222" i="1"/>
  <c r="O375" i="1"/>
  <c r="O238" i="1"/>
  <c r="O317" i="1"/>
  <c r="O377" i="1"/>
  <c r="O358" i="1"/>
  <c r="O245" i="1"/>
  <c r="O353" i="1"/>
  <c r="O346" i="1"/>
  <c r="O334" i="1"/>
  <c r="M335" i="1"/>
  <c r="M338" i="1"/>
  <c r="M244" i="1"/>
  <c r="M255" i="1"/>
  <c r="M333" i="1"/>
  <c r="M356" i="1"/>
  <c r="M312" i="1"/>
  <c r="M313" i="1"/>
  <c r="M248" i="1"/>
  <c r="M229" i="1"/>
  <c r="M282" i="1"/>
  <c r="M217" i="1"/>
  <c r="M337" i="1"/>
  <c r="M231" i="1"/>
  <c r="M223" i="1"/>
  <c r="M264" i="1"/>
  <c r="M249" i="1"/>
  <c r="M257" i="1"/>
  <c r="M278" i="1"/>
  <c r="M288" i="1"/>
  <c r="M332" i="1"/>
  <c r="M289" i="1"/>
  <c r="M265" i="1"/>
  <c r="M306" i="1"/>
  <c r="M319" i="1"/>
  <c r="M263" i="1"/>
  <c r="M252" i="1"/>
  <c r="M291" i="1"/>
  <c r="M216" i="1"/>
  <c r="M214" i="1"/>
  <c r="M198" i="1"/>
  <c r="M320" i="1"/>
  <c r="M237" i="1"/>
  <c r="M336" i="1"/>
  <c r="M373" i="1"/>
  <c r="M357" i="1"/>
  <c r="M279" i="1"/>
  <c r="M243" i="1"/>
  <c r="M240" i="1"/>
  <c r="M270" i="1"/>
  <c r="M275" i="1"/>
  <c r="M324" i="1"/>
  <c r="M370" i="1"/>
  <c r="M225" i="1"/>
  <c r="M363" i="1"/>
  <c r="M342" i="1"/>
  <c r="M207" i="1"/>
  <c r="M251" i="1"/>
  <c r="M268" i="1"/>
  <c r="M211" i="1"/>
  <c r="M215" i="1"/>
  <c r="M213" i="1"/>
  <c r="M199" i="1"/>
  <c r="M236" i="1"/>
  <c r="M167" i="1"/>
  <c r="M227" i="1"/>
  <c r="M267" i="1"/>
  <c r="M224" i="1"/>
  <c r="M382" i="1"/>
  <c r="M365" i="1"/>
  <c r="M283" i="1"/>
  <c r="M351" i="1"/>
  <c r="M385" i="1"/>
  <c r="M378" i="1"/>
  <c r="M350" i="1"/>
  <c r="M295" i="1"/>
  <c r="M285" i="1"/>
  <c r="M77" i="1"/>
  <c r="M103" i="1"/>
  <c r="M49" i="1"/>
  <c r="M21" i="1"/>
  <c r="M157" i="1"/>
  <c r="M20" i="1"/>
  <c r="M28" i="1"/>
  <c r="M12" i="1"/>
  <c r="M179" i="1"/>
  <c r="M188" i="1"/>
  <c r="M9" i="1"/>
  <c r="M67" i="1"/>
  <c r="M143" i="1"/>
  <c r="M115" i="1"/>
  <c r="M86" i="1"/>
  <c r="M150" i="1"/>
  <c r="M8" i="1"/>
  <c r="M88" i="1"/>
  <c r="M84" i="1"/>
  <c r="M192" i="1"/>
  <c r="M36" i="1"/>
  <c r="M174" i="1"/>
  <c r="M46" i="1"/>
  <c r="M136" i="1"/>
  <c r="M156" i="1"/>
  <c r="M193" i="1"/>
  <c r="M119" i="1"/>
  <c r="M99" i="1"/>
  <c r="M50" i="1"/>
  <c r="M113" i="1"/>
  <c r="M38" i="1"/>
  <c r="M23" i="1"/>
  <c r="M194" i="1"/>
  <c r="M164" i="1"/>
  <c r="M159" i="1"/>
  <c r="M120" i="1"/>
  <c r="M145" i="1"/>
  <c r="M168" i="1"/>
  <c r="M204" i="1"/>
  <c r="M118" i="1"/>
  <c r="M30" i="1"/>
  <c r="M89" i="1"/>
  <c r="M24" i="1"/>
  <c r="M133" i="1"/>
  <c r="M177" i="1"/>
  <c r="M87" i="1"/>
  <c r="M138" i="1"/>
  <c r="M81" i="1"/>
  <c r="M178" i="1"/>
  <c r="M29" i="1"/>
  <c r="M218" i="1"/>
  <c r="M137" i="1"/>
  <c r="M141" i="1"/>
  <c r="M153" i="1"/>
  <c r="M125" i="1"/>
  <c r="M146" i="1"/>
  <c r="M53" i="1"/>
  <c r="M208" i="1"/>
  <c r="M114" i="1"/>
  <c r="M71" i="1"/>
  <c r="M184" i="1"/>
  <c r="M166" i="1"/>
  <c r="M56" i="1"/>
  <c r="M170" i="1"/>
  <c r="M48" i="1"/>
  <c r="M110" i="1"/>
  <c r="M201" i="1"/>
  <c r="M160" i="1"/>
  <c r="M16" i="1"/>
  <c r="M79" i="1"/>
  <c r="M106" i="1"/>
  <c r="M109" i="1"/>
  <c r="M37" i="1"/>
  <c r="M59" i="1"/>
  <c r="M78" i="1"/>
  <c r="M90" i="1"/>
  <c r="M80" i="1"/>
  <c r="M72" i="1"/>
  <c r="M162" i="1"/>
  <c r="M148" i="1"/>
  <c r="M181" i="1"/>
  <c r="M33" i="1"/>
  <c r="M74" i="1"/>
  <c r="M70" i="1"/>
  <c r="M112" i="1"/>
  <c r="M101" i="1"/>
  <c r="M97" i="1"/>
  <c r="M122" i="1"/>
  <c r="M142" i="1"/>
  <c r="M205" i="1"/>
  <c r="M14" i="1"/>
  <c r="M131" i="1"/>
  <c r="M68" i="1"/>
  <c r="M149" i="1"/>
  <c r="M25" i="1"/>
  <c r="M6" i="1"/>
  <c r="M147" i="1"/>
  <c r="M2" i="1"/>
  <c r="M40" i="1"/>
  <c r="M52" i="1"/>
  <c r="M197" i="1"/>
  <c r="M65" i="1"/>
  <c r="M95" i="1"/>
  <c r="M60" i="1"/>
  <c r="M44" i="1"/>
  <c r="M132" i="1"/>
  <c r="M34" i="1"/>
  <c r="M161" i="1"/>
  <c r="M183" i="1"/>
  <c r="M31" i="1"/>
  <c r="M54" i="1"/>
  <c r="M173" i="1"/>
  <c r="M102" i="1"/>
  <c r="M92" i="1"/>
  <c r="M190" i="1"/>
  <c r="M107" i="1"/>
  <c r="M134" i="1"/>
  <c r="M140" i="1"/>
  <c r="M175" i="1"/>
  <c r="M94" i="1"/>
  <c r="M17" i="1"/>
  <c r="M83" i="1"/>
  <c r="M57" i="1"/>
  <c r="M129" i="1"/>
  <c r="M152" i="1"/>
  <c r="M100" i="1"/>
  <c r="M185" i="1"/>
  <c r="M165" i="1"/>
  <c r="M10" i="1"/>
  <c r="M210" i="1"/>
  <c r="M111" i="1"/>
  <c r="M76" i="1"/>
  <c r="M43" i="1"/>
  <c r="M51" i="1"/>
  <c r="M63" i="1"/>
  <c r="M155" i="1"/>
  <c r="M11" i="1"/>
  <c r="M176" i="1"/>
  <c r="M104" i="1"/>
  <c r="M91" i="1"/>
  <c r="M158" i="1"/>
  <c r="M69" i="1"/>
  <c r="M108" i="1"/>
  <c r="M128" i="1"/>
  <c r="M93" i="1"/>
  <c r="M3" i="1"/>
  <c r="M61" i="1"/>
  <c r="M151" i="1"/>
  <c r="M35" i="1"/>
  <c r="M62" i="1"/>
  <c r="M163" i="1"/>
  <c r="M144" i="1"/>
  <c r="M124" i="1"/>
  <c r="M187" i="1"/>
  <c r="M5" i="1"/>
  <c r="M96" i="1"/>
  <c r="M4" i="1"/>
  <c r="M7" i="1"/>
  <c r="M42" i="1"/>
  <c r="M82" i="1"/>
  <c r="M32" i="1"/>
  <c r="M117" i="1"/>
  <c r="M27" i="1"/>
  <c r="M127" i="1"/>
  <c r="M75" i="1"/>
  <c r="M98" i="1"/>
  <c r="M172" i="1"/>
  <c r="M105" i="1"/>
  <c r="M15" i="1"/>
  <c r="M200" i="1"/>
  <c r="M121" i="1"/>
  <c r="M85" i="1"/>
  <c r="M13" i="1"/>
  <c r="M73" i="1"/>
  <c r="M26" i="1"/>
  <c r="M41" i="1"/>
  <c r="M180" i="1"/>
  <c r="M64" i="1"/>
  <c r="M182" i="1"/>
  <c r="M154" i="1"/>
  <c r="M39" i="1"/>
  <c r="M45" i="1"/>
  <c r="M186" i="1"/>
  <c r="M195" i="1"/>
  <c r="M58" i="1"/>
  <c r="M196" i="1"/>
  <c r="M19" i="1"/>
  <c r="M126" i="1"/>
  <c r="M123" i="1"/>
  <c r="M130" i="1"/>
  <c r="M169" i="1"/>
  <c r="M55" i="1"/>
  <c r="M171" i="1"/>
  <c r="M139" i="1"/>
  <c r="M66" i="1"/>
  <c r="M22" i="1"/>
  <c r="M18" i="1"/>
  <c r="M47" i="1"/>
  <c r="M116" i="1"/>
  <c r="M230" i="1"/>
  <c r="M340" i="1"/>
  <c r="M239" i="1"/>
  <c r="M355" i="1"/>
  <c r="M327" i="1"/>
  <c r="M314" i="1"/>
  <c r="M366" i="1"/>
  <c r="M372" i="1"/>
  <c r="M379" i="1"/>
  <c r="M374" i="1"/>
  <c r="M322" i="1"/>
  <c r="M362" i="1"/>
  <c r="M368" i="1"/>
  <c r="M221" i="1"/>
  <c r="M256" i="1"/>
  <c r="M271" i="1"/>
  <c r="M212" i="1"/>
  <c r="M220" i="1"/>
  <c r="M297" i="1"/>
  <c r="M219" i="1"/>
  <c r="M284" i="1"/>
  <c r="M250" i="1"/>
  <c r="M330" i="1"/>
  <c r="M293" i="1"/>
  <c r="M258" i="1"/>
  <c r="M266" i="1"/>
  <c r="M226" i="1"/>
  <c r="M241" i="1"/>
  <c r="M361" i="1"/>
  <c r="M262" i="1"/>
  <c r="M303" i="1"/>
  <c r="M300" i="1"/>
  <c r="M191" i="1"/>
  <c r="M371" i="1"/>
  <c r="M209" i="1"/>
  <c r="M253" i="1"/>
  <c r="M202" i="1"/>
  <c r="M305" i="1"/>
  <c r="M341" i="1"/>
  <c r="M307" i="1"/>
  <c r="M234" i="1"/>
  <c r="M189" i="1"/>
  <c r="M310" i="1"/>
  <c r="M308" i="1"/>
  <c r="M242" i="1"/>
  <c r="M280" i="1"/>
  <c r="M286" i="1"/>
  <c r="M246" i="1"/>
  <c r="M326" i="1"/>
  <c r="M325" i="1"/>
  <c r="M311" i="1"/>
  <c r="M272" i="1"/>
  <c r="M360" i="1"/>
  <c r="M367" i="1"/>
  <c r="M380" i="1"/>
  <c r="M369" i="1"/>
  <c r="M344" i="1"/>
  <c r="M203" i="1"/>
  <c r="M386" i="1"/>
  <c r="M228" i="1"/>
  <c r="M354" i="1"/>
  <c r="M296" i="1"/>
  <c r="M348" i="1"/>
  <c r="M235" i="1"/>
  <c r="M301" i="1"/>
  <c r="M345" i="1"/>
  <c r="M261" i="1"/>
  <c r="M323" i="1"/>
  <c r="M383" i="1"/>
  <c r="M277" i="1"/>
  <c r="M299" i="1"/>
  <c r="M254" i="1"/>
  <c r="M247" i="1"/>
  <c r="M359" i="1"/>
  <c r="M298" i="1"/>
  <c r="M321" i="1"/>
  <c r="M274" i="1"/>
  <c r="M281" i="1"/>
  <c r="M309" i="1"/>
  <c r="M343" i="1"/>
  <c r="M290" i="1"/>
  <c r="M384" i="1"/>
  <c r="M260" i="1"/>
  <c r="M349" i="1"/>
  <c r="M316" i="1"/>
  <c r="M233" i="1"/>
  <c r="M329" i="1"/>
  <c r="M269" i="1"/>
  <c r="M352" i="1"/>
  <c r="M302" i="1"/>
  <c r="M347" i="1"/>
  <c r="M315" i="1"/>
  <c r="M331" i="1"/>
  <c r="M381" i="1"/>
  <c r="M276" i="1"/>
  <c r="M273" i="1"/>
  <c r="M259" i="1"/>
  <c r="M376" i="1"/>
  <c r="M287" i="1"/>
  <c r="M318" i="1"/>
  <c r="M304" i="1"/>
  <c r="M339" i="1"/>
  <c r="M328" i="1"/>
  <c r="M294" i="1"/>
  <c r="M232" i="1"/>
  <c r="M364" i="1"/>
  <c r="M206" i="1"/>
  <c r="M135" i="1"/>
  <c r="M292" i="1"/>
  <c r="M222" i="1"/>
  <c r="M375" i="1"/>
  <c r="M238" i="1"/>
  <c r="M317" i="1"/>
  <c r="M377" i="1"/>
  <c r="M358" i="1"/>
  <c r="M245" i="1"/>
  <c r="M353" i="1"/>
  <c r="M346" i="1"/>
  <c r="M334" i="1"/>
  <c r="K335" i="1"/>
  <c r="K338" i="1"/>
  <c r="K244" i="1"/>
  <c r="K255" i="1"/>
  <c r="K333" i="1"/>
  <c r="K356" i="1"/>
  <c r="K312" i="1"/>
  <c r="K313" i="1"/>
  <c r="K248" i="1"/>
  <c r="K229" i="1"/>
  <c r="K282" i="1"/>
  <c r="K217" i="1"/>
  <c r="K337" i="1"/>
  <c r="K231" i="1"/>
  <c r="K223" i="1"/>
  <c r="K264" i="1"/>
  <c r="K249" i="1"/>
  <c r="K257" i="1"/>
  <c r="K278" i="1"/>
  <c r="K288" i="1"/>
  <c r="K332" i="1"/>
  <c r="K289" i="1"/>
  <c r="K265" i="1"/>
  <c r="K306" i="1"/>
  <c r="K319" i="1"/>
  <c r="K263" i="1"/>
  <c r="K252" i="1"/>
  <c r="K291" i="1"/>
  <c r="K216" i="1"/>
  <c r="K214" i="1"/>
  <c r="K198" i="1"/>
  <c r="K320" i="1"/>
  <c r="K237" i="1"/>
  <c r="K336" i="1"/>
  <c r="K373" i="1"/>
  <c r="K357" i="1"/>
  <c r="K279" i="1"/>
  <c r="K243" i="1"/>
  <c r="K240" i="1"/>
  <c r="K270" i="1"/>
  <c r="K275" i="1"/>
  <c r="K324" i="1"/>
  <c r="K370" i="1"/>
  <c r="K225" i="1"/>
  <c r="K363" i="1"/>
  <c r="K342" i="1"/>
  <c r="K207" i="1"/>
  <c r="K251" i="1"/>
  <c r="K268" i="1"/>
  <c r="K211" i="1"/>
  <c r="K215" i="1"/>
  <c r="K213" i="1"/>
  <c r="K199" i="1"/>
  <c r="K236" i="1"/>
  <c r="K167" i="1"/>
  <c r="K227" i="1"/>
  <c r="K267" i="1"/>
  <c r="K224" i="1"/>
  <c r="K382" i="1"/>
  <c r="K365" i="1"/>
  <c r="K283" i="1"/>
  <c r="K351" i="1"/>
  <c r="K385" i="1"/>
  <c r="K378" i="1"/>
  <c r="K350" i="1"/>
  <c r="K295" i="1"/>
  <c r="K285" i="1"/>
  <c r="K77" i="1"/>
  <c r="K103" i="1"/>
  <c r="K49" i="1"/>
  <c r="K21" i="1"/>
  <c r="K157" i="1"/>
  <c r="K20" i="1"/>
  <c r="K28" i="1"/>
  <c r="K12" i="1"/>
  <c r="K179" i="1"/>
  <c r="K188" i="1"/>
  <c r="K9" i="1"/>
  <c r="K67" i="1"/>
  <c r="K143" i="1"/>
  <c r="K115" i="1"/>
  <c r="K86" i="1"/>
  <c r="K150" i="1"/>
  <c r="K8" i="1"/>
  <c r="K88" i="1"/>
  <c r="K84" i="1"/>
  <c r="K192" i="1"/>
  <c r="K36" i="1"/>
  <c r="K174" i="1"/>
  <c r="K46" i="1"/>
  <c r="K136" i="1"/>
  <c r="K156" i="1"/>
  <c r="K193" i="1"/>
  <c r="K119" i="1"/>
  <c r="K99" i="1"/>
  <c r="K50" i="1"/>
  <c r="K113" i="1"/>
  <c r="K38" i="1"/>
  <c r="K23" i="1"/>
  <c r="K194" i="1"/>
  <c r="K164" i="1"/>
  <c r="K159" i="1"/>
  <c r="K120" i="1"/>
  <c r="K145" i="1"/>
  <c r="K168" i="1"/>
  <c r="K204" i="1"/>
  <c r="K118" i="1"/>
  <c r="K30" i="1"/>
  <c r="K89" i="1"/>
  <c r="K24" i="1"/>
  <c r="K133" i="1"/>
  <c r="K177" i="1"/>
  <c r="K87" i="1"/>
  <c r="K138" i="1"/>
  <c r="K81" i="1"/>
  <c r="K178" i="1"/>
  <c r="K29" i="1"/>
  <c r="K218" i="1"/>
  <c r="K137" i="1"/>
  <c r="K141" i="1"/>
  <c r="K153" i="1"/>
  <c r="K125" i="1"/>
  <c r="K146" i="1"/>
  <c r="K53" i="1"/>
  <c r="K208" i="1"/>
  <c r="K114" i="1"/>
  <c r="K71" i="1"/>
  <c r="K184" i="1"/>
  <c r="K166" i="1"/>
  <c r="K56" i="1"/>
  <c r="K170" i="1"/>
  <c r="K48" i="1"/>
  <c r="K110" i="1"/>
  <c r="K201" i="1"/>
  <c r="K160" i="1"/>
  <c r="K16" i="1"/>
  <c r="K79" i="1"/>
  <c r="K106" i="1"/>
  <c r="K109" i="1"/>
  <c r="K37" i="1"/>
  <c r="K59" i="1"/>
  <c r="K78" i="1"/>
  <c r="K90" i="1"/>
  <c r="K80" i="1"/>
  <c r="K72" i="1"/>
  <c r="K162" i="1"/>
  <c r="K148" i="1"/>
  <c r="K181" i="1"/>
  <c r="K33" i="1"/>
  <c r="K74" i="1"/>
  <c r="K70" i="1"/>
  <c r="K112" i="1"/>
  <c r="K101" i="1"/>
  <c r="K97" i="1"/>
  <c r="K122" i="1"/>
  <c r="K142" i="1"/>
  <c r="K205" i="1"/>
  <c r="K14" i="1"/>
  <c r="K131" i="1"/>
  <c r="K68" i="1"/>
  <c r="K149" i="1"/>
  <c r="K25" i="1"/>
  <c r="K6" i="1"/>
  <c r="K147" i="1"/>
  <c r="K2" i="1"/>
  <c r="K40" i="1"/>
  <c r="K52" i="1"/>
  <c r="K197" i="1"/>
  <c r="K65" i="1"/>
  <c r="K95" i="1"/>
  <c r="K60" i="1"/>
  <c r="K44" i="1"/>
  <c r="K132" i="1"/>
  <c r="K34" i="1"/>
  <c r="K161" i="1"/>
  <c r="K183" i="1"/>
  <c r="K31" i="1"/>
  <c r="K54" i="1"/>
  <c r="K173" i="1"/>
  <c r="K102" i="1"/>
  <c r="K92" i="1"/>
  <c r="K190" i="1"/>
  <c r="K107" i="1"/>
  <c r="K134" i="1"/>
  <c r="K140" i="1"/>
  <c r="K175" i="1"/>
  <c r="K94" i="1"/>
  <c r="K17" i="1"/>
  <c r="K83" i="1"/>
  <c r="K57" i="1"/>
  <c r="K129" i="1"/>
  <c r="K152" i="1"/>
  <c r="K100" i="1"/>
  <c r="K185" i="1"/>
  <c r="K165" i="1"/>
  <c r="K10" i="1"/>
  <c r="K210" i="1"/>
  <c r="K111" i="1"/>
  <c r="K76" i="1"/>
  <c r="K43" i="1"/>
  <c r="K51" i="1"/>
  <c r="K63" i="1"/>
  <c r="K155" i="1"/>
  <c r="K11" i="1"/>
  <c r="K176" i="1"/>
  <c r="K104" i="1"/>
  <c r="K91" i="1"/>
  <c r="K158" i="1"/>
  <c r="K69" i="1"/>
  <c r="K108" i="1"/>
  <c r="K128" i="1"/>
  <c r="K93" i="1"/>
  <c r="K3" i="1"/>
  <c r="K61" i="1"/>
  <c r="K151" i="1"/>
  <c r="K35" i="1"/>
  <c r="K62" i="1"/>
  <c r="K163" i="1"/>
  <c r="K144" i="1"/>
  <c r="K124" i="1"/>
  <c r="K187" i="1"/>
  <c r="K5" i="1"/>
  <c r="K96" i="1"/>
  <c r="K4" i="1"/>
  <c r="K7" i="1"/>
  <c r="K42" i="1"/>
  <c r="K82" i="1"/>
  <c r="K32" i="1"/>
  <c r="K117" i="1"/>
  <c r="K27" i="1"/>
  <c r="K127" i="1"/>
  <c r="K75" i="1"/>
  <c r="K98" i="1"/>
  <c r="K172" i="1"/>
  <c r="K105" i="1"/>
  <c r="K15" i="1"/>
  <c r="K200" i="1"/>
  <c r="K121" i="1"/>
  <c r="K85" i="1"/>
  <c r="K13" i="1"/>
  <c r="K73" i="1"/>
  <c r="K26" i="1"/>
  <c r="K41" i="1"/>
  <c r="K180" i="1"/>
  <c r="K64" i="1"/>
  <c r="K182" i="1"/>
  <c r="K154" i="1"/>
  <c r="K39" i="1"/>
  <c r="K45" i="1"/>
  <c r="K186" i="1"/>
  <c r="K195" i="1"/>
  <c r="K58" i="1"/>
  <c r="K196" i="1"/>
  <c r="K19" i="1"/>
  <c r="K126" i="1"/>
  <c r="K123" i="1"/>
  <c r="K130" i="1"/>
  <c r="K169" i="1"/>
  <c r="K55" i="1"/>
  <c r="K171" i="1"/>
  <c r="K139" i="1"/>
  <c r="K66" i="1"/>
  <c r="K22" i="1"/>
  <c r="K18" i="1"/>
  <c r="K47" i="1"/>
  <c r="K116" i="1"/>
  <c r="K230" i="1"/>
  <c r="K340" i="1"/>
  <c r="K239" i="1"/>
  <c r="K355" i="1"/>
  <c r="K327" i="1"/>
  <c r="K314" i="1"/>
  <c r="K366" i="1"/>
  <c r="K372" i="1"/>
  <c r="K379" i="1"/>
  <c r="K374" i="1"/>
  <c r="K322" i="1"/>
  <c r="K362" i="1"/>
  <c r="K368" i="1"/>
  <c r="K221" i="1"/>
  <c r="K256" i="1"/>
  <c r="K271" i="1"/>
  <c r="K212" i="1"/>
  <c r="K220" i="1"/>
  <c r="K297" i="1"/>
  <c r="K219" i="1"/>
  <c r="K284" i="1"/>
  <c r="K250" i="1"/>
  <c r="K330" i="1"/>
  <c r="K293" i="1"/>
  <c r="K258" i="1"/>
  <c r="K266" i="1"/>
  <c r="K226" i="1"/>
  <c r="K241" i="1"/>
  <c r="K361" i="1"/>
  <c r="K262" i="1"/>
  <c r="K303" i="1"/>
  <c r="K300" i="1"/>
  <c r="K191" i="1"/>
  <c r="K371" i="1"/>
  <c r="K209" i="1"/>
  <c r="K253" i="1"/>
  <c r="K202" i="1"/>
  <c r="K305" i="1"/>
  <c r="K341" i="1"/>
  <c r="K307" i="1"/>
  <c r="K234" i="1"/>
  <c r="K189" i="1"/>
  <c r="K310" i="1"/>
  <c r="K308" i="1"/>
  <c r="K242" i="1"/>
  <c r="K280" i="1"/>
  <c r="K286" i="1"/>
  <c r="K246" i="1"/>
  <c r="K326" i="1"/>
  <c r="K325" i="1"/>
  <c r="K311" i="1"/>
  <c r="K272" i="1"/>
  <c r="K360" i="1"/>
  <c r="K367" i="1"/>
  <c r="K380" i="1"/>
  <c r="K369" i="1"/>
  <c r="K344" i="1"/>
  <c r="K203" i="1"/>
  <c r="K386" i="1"/>
  <c r="K228" i="1"/>
  <c r="K354" i="1"/>
  <c r="K296" i="1"/>
  <c r="K348" i="1"/>
  <c r="K235" i="1"/>
  <c r="K301" i="1"/>
  <c r="K345" i="1"/>
  <c r="K261" i="1"/>
  <c r="K323" i="1"/>
  <c r="K383" i="1"/>
  <c r="K277" i="1"/>
  <c r="K299" i="1"/>
  <c r="K254" i="1"/>
  <c r="K247" i="1"/>
  <c r="K359" i="1"/>
  <c r="K298" i="1"/>
  <c r="K321" i="1"/>
  <c r="K274" i="1"/>
  <c r="K281" i="1"/>
  <c r="K309" i="1"/>
  <c r="K343" i="1"/>
  <c r="K290" i="1"/>
  <c r="K384" i="1"/>
  <c r="K260" i="1"/>
  <c r="K349" i="1"/>
  <c r="K316" i="1"/>
  <c r="K233" i="1"/>
  <c r="K329" i="1"/>
  <c r="K269" i="1"/>
  <c r="K352" i="1"/>
  <c r="K302" i="1"/>
  <c r="K347" i="1"/>
  <c r="K315" i="1"/>
  <c r="K331" i="1"/>
  <c r="K381" i="1"/>
  <c r="K276" i="1"/>
  <c r="K273" i="1"/>
  <c r="K259" i="1"/>
  <c r="K376" i="1"/>
  <c r="K287" i="1"/>
  <c r="K318" i="1"/>
  <c r="K304" i="1"/>
  <c r="K339" i="1"/>
  <c r="K328" i="1"/>
  <c r="K294" i="1"/>
  <c r="K232" i="1"/>
  <c r="K364" i="1"/>
  <c r="K206" i="1"/>
  <c r="K135" i="1"/>
  <c r="K292" i="1"/>
  <c r="K222" i="1"/>
  <c r="K375" i="1"/>
  <c r="K238" i="1"/>
  <c r="K317" i="1"/>
  <c r="K377" i="1"/>
  <c r="K358" i="1"/>
  <c r="K245" i="1"/>
  <c r="K353" i="1"/>
  <c r="K346" i="1"/>
  <c r="K334" i="1"/>
  <c r="I335" i="1"/>
  <c r="I338" i="1"/>
  <c r="I244" i="1"/>
  <c r="I255" i="1"/>
  <c r="I333" i="1"/>
  <c r="I356" i="1"/>
  <c r="I312" i="1"/>
  <c r="I313" i="1"/>
  <c r="I248" i="1"/>
  <c r="I229" i="1"/>
  <c r="I282" i="1"/>
  <c r="I217" i="1"/>
  <c r="I337" i="1"/>
  <c r="I231" i="1"/>
  <c r="I223" i="1"/>
  <c r="I264" i="1"/>
  <c r="I249" i="1"/>
  <c r="I257" i="1"/>
  <c r="I278" i="1"/>
  <c r="I288" i="1"/>
  <c r="I332" i="1"/>
  <c r="I289" i="1"/>
  <c r="I265" i="1"/>
  <c r="I306" i="1"/>
  <c r="I319" i="1"/>
  <c r="I263" i="1"/>
  <c r="I252" i="1"/>
  <c r="I291" i="1"/>
  <c r="I216" i="1"/>
  <c r="I214" i="1"/>
  <c r="I198" i="1"/>
  <c r="I320" i="1"/>
  <c r="I237" i="1"/>
  <c r="I336" i="1"/>
  <c r="I373" i="1"/>
  <c r="I357" i="1"/>
  <c r="I279" i="1"/>
  <c r="I243" i="1"/>
  <c r="I240" i="1"/>
  <c r="I270" i="1"/>
  <c r="I275" i="1"/>
  <c r="I324" i="1"/>
  <c r="I370" i="1"/>
  <c r="I225" i="1"/>
  <c r="I363" i="1"/>
  <c r="I342" i="1"/>
  <c r="I207" i="1"/>
  <c r="I251" i="1"/>
  <c r="I268" i="1"/>
  <c r="I211" i="1"/>
  <c r="I215" i="1"/>
  <c r="I213" i="1"/>
  <c r="I199" i="1"/>
  <c r="I236" i="1"/>
  <c r="I167" i="1"/>
  <c r="I227" i="1"/>
  <c r="I267" i="1"/>
  <c r="I224" i="1"/>
  <c r="I382" i="1"/>
  <c r="I365" i="1"/>
  <c r="I283" i="1"/>
  <c r="I351" i="1"/>
  <c r="I385" i="1"/>
  <c r="I378" i="1"/>
  <c r="I350" i="1"/>
  <c r="I295" i="1"/>
  <c r="I285" i="1"/>
  <c r="I77" i="1"/>
  <c r="I103" i="1"/>
  <c r="I49" i="1"/>
  <c r="I21" i="1"/>
  <c r="I157" i="1"/>
  <c r="I20" i="1"/>
  <c r="I28" i="1"/>
  <c r="I12" i="1"/>
  <c r="I179" i="1"/>
  <c r="I188" i="1"/>
  <c r="I9" i="1"/>
  <c r="I67" i="1"/>
  <c r="I143" i="1"/>
  <c r="I115" i="1"/>
  <c r="I86" i="1"/>
  <c r="I150" i="1"/>
  <c r="I8" i="1"/>
  <c r="I88" i="1"/>
  <c r="I84" i="1"/>
  <c r="I192" i="1"/>
  <c r="I36" i="1"/>
  <c r="I174" i="1"/>
  <c r="I46" i="1"/>
  <c r="I136" i="1"/>
  <c r="I156" i="1"/>
  <c r="I193" i="1"/>
  <c r="I119" i="1"/>
  <c r="I99" i="1"/>
  <c r="I50" i="1"/>
  <c r="I113" i="1"/>
  <c r="I38" i="1"/>
  <c r="I23" i="1"/>
  <c r="I194" i="1"/>
  <c r="I164" i="1"/>
  <c r="I159" i="1"/>
  <c r="I120" i="1"/>
  <c r="I145" i="1"/>
  <c r="I168" i="1"/>
  <c r="I204" i="1"/>
  <c r="I118" i="1"/>
  <c r="I30" i="1"/>
  <c r="I89" i="1"/>
  <c r="I24" i="1"/>
  <c r="I133" i="1"/>
  <c r="I177" i="1"/>
  <c r="I87" i="1"/>
  <c r="I138" i="1"/>
  <c r="I81" i="1"/>
  <c r="I178" i="1"/>
  <c r="I29" i="1"/>
  <c r="I218" i="1"/>
  <c r="I137" i="1"/>
  <c r="I141" i="1"/>
  <c r="I153" i="1"/>
  <c r="I125" i="1"/>
  <c r="I146" i="1"/>
  <c r="I53" i="1"/>
  <c r="I208" i="1"/>
  <c r="I114" i="1"/>
  <c r="I71" i="1"/>
  <c r="I184" i="1"/>
  <c r="I166" i="1"/>
  <c r="I56" i="1"/>
  <c r="I170" i="1"/>
  <c r="I48" i="1"/>
  <c r="I110" i="1"/>
  <c r="I201" i="1"/>
  <c r="I160" i="1"/>
  <c r="I16" i="1"/>
  <c r="I79" i="1"/>
  <c r="I106" i="1"/>
  <c r="I109" i="1"/>
  <c r="I37" i="1"/>
  <c r="I59" i="1"/>
  <c r="I78" i="1"/>
  <c r="I90" i="1"/>
  <c r="I80" i="1"/>
  <c r="I72" i="1"/>
  <c r="I162" i="1"/>
  <c r="I148" i="1"/>
  <c r="I181" i="1"/>
  <c r="I33" i="1"/>
  <c r="I74" i="1"/>
  <c r="I70" i="1"/>
  <c r="I112" i="1"/>
  <c r="I101" i="1"/>
  <c r="I97" i="1"/>
  <c r="I122" i="1"/>
  <c r="I142" i="1"/>
  <c r="I205" i="1"/>
  <c r="I14" i="1"/>
  <c r="I131" i="1"/>
  <c r="I68" i="1"/>
  <c r="I149" i="1"/>
  <c r="I25" i="1"/>
  <c r="I6" i="1"/>
  <c r="I147" i="1"/>
  <c r="I2" i="1"/>
  <c r="I40" i="1"/>
  <c r="I52" i="1"/>
  <c r="I197" i="1"/>
  <c r="I65" i="1"/>
  <c r="I95" i="1"/>
  <c r="I60" i="1"/>
  <c r="I44" i="1"/>
  <c r="I132" i="1"/>
  <c r="I34" i="1"/>
  <c r="I161" i="1"/>
  <c r="I183" i="1"/>
  <c r="I31" i="1"/>
  <c r="I54" i="1"/>
  <c r="I173" i="1"/>
  <c r="I102" i="1"/>
  <c r="I92" i="1"/>
  <c r="I190" i="1"/>
  <c r="I107" i="1"/>
  <c r="I134" i="1"/>
  <c r="I140" i="1"/>
  <c r="I175" i="1"/>
  <c r="I94" i="1"/>
  <c r="I17" i="1"/>
  <c r="I83" i="1"/>
  <c r="I57" i="1"/>
  <c r="I129" i="1"/>
  <c r="I152" i="1"/>
  <c r="I100" i="1"/>
  <c r="I185" i="1"/>
  <c r="I165" i="1"/>
  <c r="I10" i="1"/>
  <c r="I210" i="1"/>
  <c r="I111" i="1"/>
  <c r="I76" i="1"/>
  <c r="I43" i="1"/>
  <c r="I51" i="1"/>
  <c r="I63" i="1"/>
  <c r="I155" i="1"/>
  <c r="I11" i="1"/>
  <c r="I176" i="1"/>
  <c r="I104" i="1"/>
  <c r="I91" i="1"/>
  <c r="I158" i="1"/>
  <c r="I69" i="1"/>
  <c r="I108" i="1"/>
  <c r="I128" i="1"/>
  <c r="I93" i="1"/>
  <c r="I3" i="1"/>
  <c r="I61" i="1"/>
  <c r="I151" i="1"/>
  <c r="I35" i="1"/>
  <c r="I62" i="1"/>
  <c r="I163" i="1"/>
  <c r="I144" i="1"/>
  <c r="I124" i="1"/>
  <c r="I187" i="1"/>
  <c r="I5" i="1"/>
  <c r="I96" i="1"/>
  <c r="I4" i="1"/>
  <c r="I7" i="1"/>
  <c r="I42" i="1"/>
  <c r="I82" i="1"/>
  <c r="I32" i="1"/>
  <c r="I117" i="1"/>
  <c r="I27" i="1"/>
  <c r="I127" i="1"/>
  <c r="I75" i="1"/>
  <c r="I98" i="1"/>
  <c r="I172" i="1"/>
  <c r="I105" i="1"/>
  <c r="I15" i="1"/>
  <c r="I200" i="1"/>
  <c r="I121" i="1"/>
  <c r="I85" i="1"/>
  <c r="I13" i="1"/>
  <c r="I73" i="1"/>
  <c r="I26" i="1"/>
  <c r="I41" i="1"/>
  <c r="I180" i="1"/>
  <c r="I64" i="1"/>
  <c r="I182" i="1"/>
  <c r="I154" i="1"/>
  <c r="I39" i="1"/>
  <c r="I45" i="1"/>
  <c r="I186" i="1"/>
  <c r="I195" i="1"/>
  <c r="I58" i="1"/>
  <c r="I196" i="1"/>
  <c r="I19" i="1"/>
  <c r="I126" i="1"/>
  <c r="I123" i="1"/>
  <c r="I130" i="1"/>
  <c r="I169" i="1"/>
  <c r="I55" i="1"/>
  <c r="I171" i="1"/>
  <c r="I139" i="1"/>
  <c r="I66" i="1"/>
  <c r="I22" i="1"/>
  <c r="I18" i="1"/>
  <c r="I47" i="1"/>
  <c r="I116" i="1"/>
  <c r="I230" i="1"/>
  <c r="I340" i="1"/>
  <c r="I239" i="1"/>
  <c r="I355" i="1"/>
  <c r="I327" i="1"/>
  <c r="I314" i="1"/>
  <c r="I366" i="1"/>
  <c r="I372" i="1"/>
  <c r="I379" i="1"/>
  <c r="I374" i="1"/>
  <c r="I322" i="1"/>
  <c r="I362" i="1"/>
  <c r="I368" i="1"/>
  <c r="I221" i="1"/>
  <c r="I256" i="1"/>
  <c r="I271" i="1"/>
  <c r="I212" i="1"/>
  <c r="I220" i="1"/>
  <c r="I297" i="1"/>
  <c r="I219" i="1"/>
  <c r="I284" i="1"/>
  <c r="I250" i="1"/>
  <c r="I330" i="1"/>
  <c r="I293" i="1"/>
  <c r="I258" i="1"/>
  <c r="I266" i="1"/>
  <c r="I226" i="1"/>
  <c r="I241" i="1"/>
  <c r="I361" i="1"/>
  <c r="I262" i="1"/>
  <c r="I303" i="1"/>
  <c r="I300" i="1"/>
  <c r="I191" i="1"/>
  <c r="I371" i="1"/>
  <c r="I209" i="1"/>
  <c r="I253" i="1"/>
  <c r="I202" i="1"/>
  <c r="I305" i="1"/>
  <c r="I341" i="1"/>
  <c r="I307" i="1"/>
  <c r="I234" i="1"/>
  <c r="I189" i="1"/>
  <c r="I310" i="1"/>
  <c r="I308" i="1"/>
  <c r="I242" i="1"/>
  <c r="I280" i="1"/>
  <c r="I286" i="1"/>
  <c r="I246" i="1"/>
  <c r="I326" i="1"/>
  <c r="I325" i="1"/>
  <c r="I311" i="1"/>
  <c r="I272" i="1"/>
  <c r="I360" i="1"/>
  <c r="I367" i="1"/>
  <c r="I380" i="1"/>
  <c r="I369" i="1"/>
  <c r="I344" i="1"/>
  <c r="I203" i="1"/>
  <c r="I386" i="1"/>
  <c r="I228" i="1"/>
  <c r="I354" i="1"/>
  <c r="I296" i="1"/>
  <c r="I348" i="1"/>
  <c r="I235" i="1"/>
  <c r="I301" i="1"/>
  <c r="I345" i="1"/>
  <c r="I261" i="1"/>
  <c r="I323" i="1"/>
  <c r="I383" i="1"/>
  <c r="I277" i="1"/>
  <c r="I299" i="1"/>
  <c r="I254" i="1"/>
  <c r="I247" i="1"/>
  <c r="I359" i="1"/>
  <c r="I298" i="1"/>
  <c r="I321" i="1"/>
  <c r="I274" i="1"/>
  <c r="I281" i="1"/>
  <c r="I309" i="1"/>
  <c r="I343" i="1"/>
  <c r="I290" i="1"/>
  <c r="I384" i="1"/>
  <c r="I260" i="1"/>
  <c r="I349" i="1"/>
  <c r="I316" i="1"/>
  <c r="I233" i="1"/>
  <c r="I329" i="1"/>
  <c r="I269" i="1"/>
  <c r="I352" i="1"/>
  <c r="I302" i="1"/>
  <c r="I347" i="1"/>
  <c r="I315" i="1"/>
  <c r="I331" i="1"/>
  <c r="I381" i="1"/>
  <c r="I276" i="1"/>
  <c r="I273" i="1"/>
  <c r="I259" i="1"/>
  <c r="I376" i="1"/>
  <c r="I287" i="1"/>
  <c r="I318" i="1"/>
  <c r="I304" i="1"/>
  <c r="I339" i="1"/>
  <c r="I328" i="1"/>
  <c r="I294" i="1"/>
  <c r="I232" i="1"/>
  <c r="I364" i="1"/>
  <c r="I206" i="1"/>
  <c r="I135" i="1"/>
  <c r="I292" i="1"/>
  <c r="I222" i="1"/>
  <c r="I375" i="1"/>
  <c r="I238" i="1"/>
  <c r="I317" i="1"/>
  <c r="I377" i="1"/>
  <c r="I358" i="1"/>
  <c r="I245" i="1"/>
  <c r="I353" i="1"/>
  <c r="I346" i="1"/>
  <c r="I334" i="1"/>
  <c r="G335" i="1"/>
  <c r="G338" i="1"/>
  <c r="G244" i="1"/>
  <c r="G255" i="1"/>
  <c r="G333" i="1"/>
  <c r="G356" i="1"/>
  <c r="G312" i="1"/>
  <c r="G313" i="1"/>
  <c r="G248" i="1"/>
  <c r="G229" i="1"/>
  <c r="G282" i="1"/>
  <c r="G217" i="1"/>
  <c r="G337" i="1"/>
  <c r="G231" i="1"/>
  <c r="G223" i="1"/>
  <c r="G264" i="1"/>
  <c r="G249" i="1"/>
  <c r="G257" i="1"/>
  <c r="G278" i="1"/>
  <c r="G288" i="1"/>
  <c r="G332" i="1"/>
  <c r="G289" i="1"/>
  <c r="G265" i="1"/>
  <c r="G306" i="1"/>
  <c r="G319" i="1"/>
  <c r="G263" i="1"/>
  <c r="G252" i="1"/>
  <c r="G291" i="1"/>
  <c r="G216" i="1"/>
  <c r="G214" i="1"/>
  <c r="G198" i="1"/>
  <c r="G320" i="1"/>
  <c r="G237" i="1"/>
  <c r="G336" i="1"/>
  <c r="G373" i="1"/>
  <c r="G357" i="1"/>
  <c r="G279" i="1"/>
  <c r="G243" i="1"/>
  <c r="G240" i="1"/>
  <c r="G270" i="1"/>
  <c r="G275" i="1"/>
  <c r="G324" i="1"/>
  <c r="G370" i="1"/>
  <c r="G225" i="1"/>
  <c r="G363" i="1"/>
  <c r="G342" i="1"/>
  <c r="G207" i="1"/>
  <c r="G251" i="1"/>
  <c r="G268" i="1"/>
  <c r="G211" i="1"/>
  <c r="G215" i="1"/>
  <c r="G213" i="1"/>
  <c r="G199" i="1"/>
  <c r="G236" i="1"/>
  <c r="G167" i="1"/>
  <c r="G227" i="1"/>
  <c r="G267" i="1"/>
  <c r="G224" i="1"/>
  <c r="G382" i="1"/>
  <c r="G365" i="1"/>
  <c r="G283" i="1"/>
  <c r="G351" i="1"/>
  <c r="G385" i="1"/>
  <c r="G378" i="1"/>
  <c r="G350" i="1"/>
  <c r="G295" i="1"/>
  <c r="G285" i="1"/>
  <c r="G77" i="1"/>
  <c r="G103" i="1"/>
  <c r="G49" i="1"/>
  <c r="G21" i="1"/>
  <c r="G157" i="1"/>
  <c r="G20" i="1"/>
  <c r="G28" i="1"/>
  <c r="G12" i="1"/>
  <c r="G179" i="1"/>
  <c r="G188" i="1"/>
  <c r="G9" i="1"/>
  <c r="G67" i="1"/>
  <c r="G143" i="1"/>
  <c r="G115" i="1"/>
  <c r="G86" i="1"/>
  <c r="G150" i="1"/>
  <c r="G8" i="1"/>
  <c r="G88" i="1"/>
  <c r="G84" i="1"/>
  <c r="G192" i="1"/>
  <c r="G36" i="1"/>
  <c r="G174" i="1"/>
  <c r="G46" i="1"/>
  <c r="G136" i="1"/>
  <c r="G156" i="1"/>
  <c r="G193" i="1"/>
  <c r="G119" i="1"/>
  <c r="G99" i="1"/>
  <c r="G50" i="1"/>
  <c r="G113" i="1"/>
  <c r="G38" i="1"/>
  <c r="G23" i="1"/>
  <c r="G194" i="1"/>
  <c r="G164" i="1"/>
  <c r="G159" i="1"/>
  <c r="G120" i="1"/>
  <c r="G145" i="1"/>
  <c r="G168" i="1"/>
  <c r="G204" i="1"/>
  <c r="G118" i="1"/>
  <c r="G30" i="1"/>
  <c r="G89" i="1"/>
  <c r="G24" i="1"/>
  <c r="G133" i="1"/>
  <c r="G177" i="1"/>
  <c r="G87" i="1"/>
  <c r="G138" i="1"/>
  <c r="G81" i="1"/>
  <c r="G178" i="1"/>
  <c r="G29" i="1"/>
  <c r="G218" i="1"/>
  <c r="G137" i="1"/>
  <c r="G141" i="1"/>
  <c r="G153" i="1"/>
  <c r="G125" i="1"/>
  <c r="G146" i="1"/>
  <c r="G53" i="1"/>
  <c r="G208" i="1"/>
  <c r="G114" i="1"/>
  <c r="G71" i="1"/>
  <c r="G184" i="1"/>
  <c r="G166" i="1"/>
  <c r="G56" i="1"/>
  <c r="G170" i="1"/>
  <c r="G48" i="1"/>
  <c r="G110" i="1"/>
  <c r="G201" i="1"/>
  <c r="G160" i="1"/>
  <c r="G16" i="1"/>
  <c r="G79" i="1"/>
  <c r="G106" i="1"/>
  <c r="G109" i="1"/>
  <c r="G37" i="1"/>
  <c r="G59" i="1"/>
  <c r="G78" i="1"/>
  <c r="G90" i="1"/>
  <c r="G80" i="1"/>
  <c r="G72" i="1"/>
  <c r="G162" i="1"/>
  <c r="G148" i="1"/>
  <c r="G181" i="1"/>
  <c r="G33" i="1"/>
  <c r="G74" i="1"/>
  <c r="G70" i="1"/>
  <c r="G112" i="1"/>
  <c r="G101" i="1"/>
  <c r="G97" i="1"/>
  <c r="G122" i="1"/>
  <c r="G142" i="1"/>
  <c r="G205" i="1"/>
  <c r="G14" i="1"/>
  <c r="G131" i="1"/>
  <c r="G68" i="1"/>
  <c r="G149" i="1"/>
  <c r="G25" i="1"/>
  <c r="G6" i="1"/>
  <c r="G147" i="1"/>
  <c r="G2" i="1"/>
  <c r="G40" i="1"/>
  <c r="G52" i="1"/>
  <c r="G197" i="1"/>
  <c r="G65" i="1"/>
  <c r="G95" i="1"/>
  <c r="G60" i="1"/>
  <c r="G44" i="1"/>
  <c r="G132" i="1"/>
  <c r="G34" i="1"/>
  <c r="G161" i="1"/>
  <c r="G183" i="1"/>
  <c r="G31" i="1"/>
  <c r="G54" i="1"/>
  <c r="G173" i="1"/>
  <c r="G102" i="1"/>
  <c r="G92" i="1"/>
  <c r="G190" i="1"/>
  <c r="G107" i="1"/>
  <c r="G134" i="1"/>
  <c r="G140" i="1"/>
  <c r="G175" i="1"/>
  <c r="G94" i="1"/>
  <c r="G17" i="1"/>
  <c r="G83" i="1"/>
  <c r="G57" i="1"/>
  <c r="G129" i="1"/>
  <c r="G152" i="1"/>
  <c r="G100" i="1"/>
  <c r="G185" i="1"/>
  <c r="G165" i="1"/>
  <c r="G10" i="1"/>
  <c r="G210" i="1"/>
  <c r="G111" i="1"/>
  <c r="G76" i="1"/>
  <c r="G43" i="1"/>
  <c r="G51" i="1"/>
  <c r="G63" i="1"/>
  <c r="G155" i="1"/>
  <c r="G11" i="1"/>
  <c r="G176" i="1"/>
  <c r="G104" i="1"/>
  <c r="G91" i="1"/>
  <c r="G158" i="1"/>
  <c r="G69" i="1"/>
  <c r="G108" i="1"/>
  <c r="G128" i="1"/>
  <c r="G93" i="1"/>
  <c r="G3" i="1"/>
  <c r="G61" i="1"/>
  <c r="G151" i="1"/>
  <c r="G35" i="1"/>
  <c r="G62" i="1"/>
  <c r="G163" i="1"/>
  <c r="G144" i="1"/>
  <c r="G124" i="1"/>
  <c r="G187" i="1"/>
  <c r="G5" i="1"/>
  <c r="G96" i="1"/>
  <c r="G4" i="1"/>
  <c r="G7" i="1"/>
  <c r="G42" i="1"/>
  <c r="G82" i="1"/>
  <c r="G32" i="1"/>
  <c r="G117" i="1"/>
  <c r="G27" i="1"/>
  <c r="G127" i="1"/>
  <c r="G75" i="1"/>
  <c r="G98" i="1"/>
  <c r="G172" i="1"/>
  <c r="G105" i="1"/>
  <c r="G15" i="1"/>
  <c r="G200" i="1"/>
  <c r="G121" i="1"/>
  <c r="G85" i="1"/>
  <c r="G13" i="1"/>
  <c r="G73" i="1"/>
  <c r="G26" i="1"/>
  <c r="G41" i="1"/>
  <c r="G180" i="1"/>
  <c r="G64" i="1"/>
  <c r="G182" i="1"/>
  <c r="G154" i="1"/>
  <c r="G39" i="1"/>
  <c r="G45" i="1"/>
  <c r="G186" i="1"/>
  <c r="G195" i="1"/>
  <c r="G58" i="1"/>
  <c r="G196" i="1"/>
  <c r="G19" i="1"/>
  <c r="G126" i="1"/>
  <c r="G123" i="1"/>
  <c r="G130" i="1"/>
  <c r="G169" i="1"/>
  <c r="G55" i="1"/>
  <c r="G171" i="1"/>
  <c r="G139" i="1"/>
  <c r="G66" i="1"/>
  <c r="G22" i="1"/>
  <c r="G18" i="1"/>
  <c r="G47" i="1"/>
  <c r="G116" i="1"/>
  <c r="G230" i="1"/>
  <c r="G340" i="1"/>
  <c r="G239" i="1"/>
  <c r="G355" i="1"/>
  <c r="G327" i="1"/>
  <c r="G314" i="1"/>
  <c r="G366" i="1"/>
  <c r="G372" i="1"/>
  <c r="G379" i="1"/>
  <c r="G374" i="1"/>
  <c r="G322" i="1"/>
  <c r="G362" i="1"/>
  <c r="G368" i="1"/>
  <c r="G221" i="1"/>
  <c r="G256" i="1"/>
  <c r="G271" i="1"/>
  <c r="G212" i="1"/>
  <c r="G220" i="1"/>
  <c r="G297" i="1"/>
  <c r="G219" i="1"/>
  <c r="G284" i="1"/>
  <c r="G250" i="1"/>
  <c r="G330" i="1"/>
  <c r="G293" i="1"/>
  <c r="G258" i="1"/>
  <c r="G266" i="1"/>
  <c r="G226" i="1"/>
  <c r="G241" i="1"/>
  <c r="G361" i="1"/>
  <c r="G262" i="1"/>
  <c r="G303" i="1"/>
  <c r="G300" i="1"/>
  <c r="G191" i="1"/>
  <c r="G371" i="1"/>
  <c r="G209" i="1"/>
  <c r="G253" i="1"/>
  <c r="G202" i="1"/>
  <c r="G305" i="1"/>
  <c r="G341" i="1"/>
  <c r="G307" i="1"/>
  <c r="G234" i="1"/>
  <c r="G189" i="1"/>
  <c r="G310" i="1"/>
  <c r="G308" i="1"/>
  <c r="G242" i="1"/>
  <c r="G280" i="1"/>
  <c r="G286" i="1"/>
  <c r="G246" i="1"/>
  <c r="G326" i="1"/>
  <c r="G325" i="1"/>
  <c r="G311" i="1"/>
  <c r="G272" i="1"/>
  <c r="G360" i="1"/>
  <c r="G367" i="1"/>
  <c r="G380" i="1"/>
  <c r="G369" i="1"/>
  <c r="G344" i="1"/>
  <c r="G203" i="1"/>
  <c r="G386" i="1"/>
  <c r="G228" i="1"/>
  <c r="G354" i="1"/>
  <c r="G296" i="1"/>
  <c r="G348" i="1"/>
  <c r="G235" i="1"/>
  <c r="G301" i="1"/>
  <c r="G345" i="1"/>
  <c r="G261" i="1"/>
  <c r="G323" i="1"/>
  <c r="G383" i="1"/>
  <c r="G277" i="1"/>
  <c r="G299" i="1"/>
  <c r="G254" i="1"/>
  <c r="G247" i="1"/>
  <c r="G359" i="1"/>
  <c r="G298" i="1"/>
  <c r="G321" i="1"/>
  <c r="G274" i="1"/>
  <c r="G281" i="1"/>
  <c r="G309" i="1"/>
  <c r="G343" i="1"/>
  <c r="G290" i="1"/>
  <c r="G384" i="1"/>
  <c r="G260" i="1"/>
  <c r="G349" i="1"/>
  <c r="G316" i="1"/>
  <c r="G233" i="1"/>
  <c r="G329" i="1"/>
  <c r="G269" i="1"/>
  <c r="G352" i="1"/>
  <c r="G302" i="1"/>
  <c r="G347" i="1"/>
  <c r="G315" i="1"/>
  <c r="G331" i="1"/>
  <c r="G381" i="1"/>
  <c r="G276" i="1"/>
  <c r="G273" i="1"/>
  <c r="G259" i="1"/>
  <c r="G376" i="1"/>
  <c r="G287" i="1"/>
  <c r="G318" i="1"/>
  <c r="G304" i="1"/>
  <c r="G339" i="1"/>
  <c r="G328" i="1"/>
  <c r="G294" i="1"/>
  <c r="G232" i="1"/>
  <c r="G364" i="1"/>
  <c r="G206" i="1"/>
  <c r="G135" i="1"/>
  <c r="G292" i="1"/>
  <c r="G222" i="1"/>
  <c r="G375" i="1"/>
  <c r="G238" i="1"/>
  <c r="G317" i="1"/>
  <c r="G377" i="1"/>
  <c r="G358" i="1"/>
  <c r="G245" i="1"/>
  <c r="G353" i="1"/>
  <c r="G346" i="1"/>
  <c r="G334" i="1"/>
  <c r="E313" i="1" l="1"/>
  <c r="E223" i="1"/>
  <c r="E31" i="1"/>
  <c r="E294" i="1"/>
  <c r="E5" i="1" l="1"/>
  <c r="E375" i="1"/>
  <c r="J44" i="2"/>
  <c r="J39" i="2"/>
  <c r="J38" i="2"/>
  <c r="E12" i="2"/>
  <c r="E19" i="1" l="1"/>
  <c r="E229" i="1"/>
  <c r="E271" i="1"/>
  <c r="E357" i="1"/>
  <c r="E43" i="1"/>
  <c r="E341" i="1"/>
  <c r="E254" i="1"/>
  <c r="E299" i="1"/>
  <c r="E174" i="1"/>
  <c r="E339" i="1"/>
  <c r="E197" i="1"/>
  <c r="E151" i="1"/>
  <c r="E342" i="1"/>
  <c r="E213" i="1"/>
  <c r="E108" i="1"/>
  <c r="E59" i="1"/>
  <c r="E73" i="1"/>
  <c r="E40" i="1"/>
  <c r="E373" i="1"/>
  <c r="E227" i="1"/>
  <c r="E352" i="1"/>
  <c r="E295" i="1"/>
  <c r="E192" i="1"/>
  <c r="E118" i="1"/>
  <c r="E317" i="1"/>
  <c r="E112" i="1"/>
  <c r="E36" i="1"/>
  <c r="E146" i="1"/>
  <c r="E203" i="1"/>
  <c r="E195" i="1"/>
  <c r="E386" i="1"/>
  <c r="E224" i="1"/>
  <c r="E287" i="1"/>
  <c r="E53" i="1"/>
  <c r="E379" i="1"/>
  <c r="E83" i="1"/>
  <c r="E347" i="1"/>
  <c r="E39" i="1"/>
  <c r="E2" i="1"/>
  <c r="E16" i="1"/>
  <c r="E327" i="1"/>
  <c r="E329" i="1"/>
  <c r="E187" i="1"/>
  <c r="E245" i="1"/>
  <c r="E188" i="1"/>
  <c r="E309" i="1"/>
  <c r="E376" i="1"/>
  <c r="E57" i="1"/>
  <c r="E283" i="1"/>
  <c r="E366" i="1"/>
  <c r="E52" i="1"/>
  <c r="E243" i="1"/>
  <c r="E241" i="1"/>
  <c r="E212" i="1"/>
  <c r="E29" i="1"/>
  <c r="E288" i="1"/>
  <c r="E196" i="1"/>
  <c r="E292" i="1"/>
  <c r="E140" i="1"/>
  <c r="E334" i="1"/>
  <c r="E355" i="1"/>
  <c r="E323" i="1"/>
  <c r="E322" i="1"/>
  <c r="E81" i="1"/>
  <c r="E385" i="1"/>
  <c r="E20" i="1"/>
  <c r="E255" i="1"/>
  <c r="E207" i="1"/>
  <c r="E226" i="1"/>
  <c r="E378" i="1"/>
  <c r="E130" i="1"/>
  <c r="E170" i="1"/>
  <c r="E60" i="1"/>
  <c r="E110" i="1"/>
  <c r="E247" i="1"/>
  <c r="E301" i="1"/>
  <c r="E328" i="1"/>
  <c r="E89" i="1"/>
  <c r="J12" i="2"/>
  <c r="E55" i="2"/>
  <c r="E209" i="1"/>
  <c r="E66" i="1"/>
  <c r="E15" i="1"/>
  <c r="E361" i="1"/>
  <c r="E350" i="1"/>
  <c r="E296" i="1"/>
  <c r="E24" i="1"/>
  <c r="E335" i="1"/>
  <c r="E68" i="1"/>
  <c r="E345" i="1"/>
  <c r="E293" i="1"/>
  <c r="E235" i="1"/>
  <c r="E240" i="1"/>
  <c r="E239" i="1"/>
  <c r="E84" i="1"/>
  <c r="E72" i="1"/>
  <c r="E38" i="1"/>
  <c r="E138" i="1"/>
  <c r="E367" i="1"/>
  <c r="E206" i="1"/>
  <c r="E365" i="1"/>
  <c r="E198" i="1"/>
  <c r="E364" i="1"/>
  <c r="E182" i="1"/>
  <c r="E337" i="1"/>
  <c r="E354" i="1"/>
  <c r="E300" i="1"/>
  <c r="E282" i="1"/>
  <c r="E160" i="1"/>
  <c r="E180" i="1"/>
  <c r="E91" i="1"/>
  <c r="E273" i="1"/>
  <c r="E157" i="1"/>
  <c r="E370" i="1"/>
  <c r="E202" i="1"/>
  <c r="E320" i="1"/>
  <c r="E132" i="1"/>
  <c r="E176" i="1"/>
  <c r="E23" i="1"/>
  <c r="E360" i="1"/>
  <c r="E42" i="1"/>
  <c r="E148" i="1"/>
  <c r="E257" i="1"/>
  <c r="E353" i="1"/>
  <c r="E55" i="1"/>
  <c r="E61" i="1"/>
  <c r="E338" i="1"/>
  <c r="E67" i="1"/>
  <c r="E3" i="1"/>
  <c r="E358" i="1"/>
  <c r="E280" i="1"/>
  <c r="E230" i="1"/>
  <c r="E362" i="1"/>
  <c r="E298" i="1"/>
  <c r="E76" i="1"/>
  <c r="E150" i="1"/>
  <c r="E93" i="1"/>
  <c r="E253" i="1"/>
  <c r="E152" i="1"/>
  <c r="E69" i="1"/>
  <c r="E384" i="1"/>
  <c r="E306" i="1"/>
  <c r="E214" i="1"/>
  <c r="E265" i="1"/>
  <c r="E32" i="1"/>
  <c r="E371" i="1"/>
  <c r="E200" i="1"/>
  <c r="E9" i="1"/>
  <c r="E127" i="1"/>
  <c r="E315" i="1"/>
  <c r="E117" i="1"/>
  <c r="E336" i="1"/>
  <c r="E343" i="1"/>
  <c r="E121" i="1"/>
  <c r="E382" i="1"/>
  <c r="E133" i="1"/>
  <c r="E147" i="1"/>
  <c r="E33" i="1"/>
  <c r="E248" i="1"/>
  <c r="E101" i="1"/>
  <c r="E167" i="1"/>
  <c r="E302" i="1"/>
  <c r="E77" i="1"/>
  <c r="E145" i="1"/>
  <c r="E56" i="1"/>
  <c r="E103" i="1"/>
  <c r="E238" i="1"/>
  <c r="E65" i="1"/>
  <c r="E156" i="1"/>
  <c r="E325" i="1"/>
  <c r="E22" i="1"/>
  <c r="E159" i="1"/>
  <c r="E111" i="1"/>
  <c r="E289" i="1"/>
  <c r="E250" i="1"/>
  <c r="E260" i="1"/>
  <c r="E249" i="1"/>
  <c r="E122" i="1"/>
  <c r="E46" i="1"/>
  <c r="E113" i="1"/>
  <c r="E8" i="1"/>
  <c r="E218" i="1"/>
  <c r="E266" i="1"/>
  <c r="E330" i="1"/>
  <c r="E211" i="1"/>
  <c r="E219" i="1"/>
  <c r="E26" i="1"/>
  <c r="E27" i="1"/>
  <c r="E349" i="1"/>
  <c r="E311" i="1"/>
  <c r="E149" i="1"/>
  <c r="E102" i="1"/>
  <c r="E28" i="1"/>
  <c r="E321" i="1"/>
  <c r="E236" i="1"/>
  <c r="E82" i="1"/>
  <c r="E13" i="1"/>
  <c r="E246" i="1"/>
  <c r="E62" i="1"/>
  <c r="E286" i="1"/>
  <c r="E125" i="1"/>
  <c r="E316" i="1"/>
  <c r="E116" i="1"/>
  <c r="E30" i="1"/>
  <c r="E270" i="1"/>
  <c r="E267" i="1"/>
  <c r="E85" i="1"/>
  <c r="E74" i="1"/>
  <c r="E136" i="1"/>
  <c r="E50" i="1"/>
  <c r="E281" i="1"/>
  <c r="E97" i="1"/>
  <c r="E251" i="1"/>
  <c r="E144" i="1"/>
  <c r="E177" i="1"/>
  <c r="E217" i="1"/>
  <c r="E95" i="1"/>
  <c r="E34" i="1"/>
  <c r="E331" i="1"/>
  <c r="E35" i="1"/>
  <c r="E332" i="1"/>
  <c r="E190" i="1"/>
  <c r="E237" i="1"/>
  <c r="E86" i="1"/>
  <c r="E387" i="1"/>
  <c r="E307" i="1"/>
  <c r="E48" i="1"/>
  <c r="E346" i="1"/>
  <c r="E215" i="1"/>
  <c r="E137" i="1"/>
  <c r="E12" i="1"/>
  <c r="E164" i="1"/>
  <c r="E123" i="1"/>
  <c r="E124" i="1"/>
  <c r="E7" i="1"/>
  <c r="E284" i="1"/>
  <c r="E374" i="1"/>
  <c r="E348" i="1"/>
  <c r="E290" i="1"/>
  <c r="E179" i="1"/>
  <c r="E41" i="1"/>
  <c r="E128" i="1"/>
  <c r="E326" i="1"/>
  <c r="E94" i="1"/>
  <c r="E308" i="1"/>
  <c r="E340" i="1"/>
  <c r="E252" i="1"/>
  <c r="E383" i="1"/>
  <c r="E381" i="1"/>
  <c r="E221" i="1"/>
  <c r="E139" i="1"/>
  <c r="E58" i="1"/>
  <c r="E324" i="1"/>
  <c r="E37" i="1"/>
  <c r="E356" i="1"/>
  <c r="E368" i="1"/>
  <c r="E105" i="1"/>
  <c r="E359" i="1"/>
  <c r="E114" i="1"/>
  <c r="E120" i="1"/>
  <c r="E141" i="1"/>
  <c r="E274" i="1"/>
  <c r="E21" i="1"/>
  <c r="E242" i="1"/>
  <c r="E210" i="1"/>
  <c r="E134" i="1"/>
  <c r="E189" i="1"/>
  <c r="E208" i="1"/>
  <c r="E51" i="1"/>
  <c r="E319" i="1"/>
  <c r="E166" i="1"/>
  <c r="E64" i="1"/>
  <c r="E104" i="1"/>
  <c r="E78" i="1"/>
  <c r="E377" i="1"/>
  <c r="E49" i="1"/>
  <c r="E199" i="1"/>
  <c r="E10" i="1"/>
  <c r="E314" i="1"/>
  <c r="E100" i="1"/>
  <c r="E201" i="1"/>
  <c r="E173" i="1"/>
  <c r="E175" i="1"/>
  <c r="E185" i="1"/>
  <c r="E278" i="1"/>
  <c r="E75" i="1"/>
  <c r="E47" i="1"/>
  <c r="E88" i="1"/>
  <c r="E98" i="1"/>
  <c r="E6" i="1"/>
  <c r="E369" i="1"/>
  <c r="E54" i="1"/>
  <c r="E115" i="1"/>
  <c r="E258" i="1"/>
  <c r="E220" i="1"/>
  <c r="E155" i="1"/>
  <c r="E131" i="1"/>
  <c r="E304" i="1"/>
  <c r="E244" i="1"/>
  <c r="E44" i="1"/>
  <c r="E234" i="1"/>
  <c r="E171" i="1"/>
  <c r="E168" i="1"/>
  <c r="E129" i="1"/>
  <c r="E63" i="1"/>
  <c r="E268" i="1"/>
  <c r="E106" i="1"/>
  <c r="E262" i="1"/>
  <c r="E4" i="1"/>
  <c r="E291" i="1"/>
  <c r="E194" i="1"/>
  <c r="E169" i="1"/>
  <c r="E154" i="1"/>
  <c r="E191" i="1"/>
  <c r="E275" i="1"/>
  <c r="E165" i="1"/>
  <c r="E80" i="1"/>
  <c r="E279" i="1"/>
  <c r="E181" i="1"/>
  <c r="E272" i="1"/>
  <c r="E261" i="1"/>
  <c r="E276" i="1"/>
  <c r="E45" i="1"/>
  <c r="E126" i="1"/>
  <c r="E163" i="1"/>
  <c r="E186" i="1"/>
  <c r="E225" i="1"/>
  <c r="E107" i="1"/>
  <c r="E96" i="1"/>
  <c r="E143" i="1"/>
  <c r="E285" i="1"/>
  <c r="E228" i="1"/>
  <c r="E231" i="1"/>
  <c r="E153" i="1"/>
  <c r="E11" i="1"/>
  <c r="E87" i="1"/>
  <c r="E162" i="1"/>
  <c r="E256" i="1"/>
  <c r="E333" i="1"/>
  <c r="E92" i="1"/>
  <c r="E351" i="1"/>
  <c r="E318" i="1"/>
  <c r="E259" i="1"/>
  <c r="E142" i="1"/>
  <c r="E310" i="1"/>
  <c r="E232" i="1"/>
  <c r="E183" i="1"/>
  <c r="E193" i="1"/>
  <c r="E70" i="1"/>
  <c r="E158" i="1"/>
  <c r="E380" i="1"/>
  <c r="E90" i="1"/>
  <c r="E233" i="1"/>
  <c r="E184" i="1"/>
  <c r="E14" i="1"/>
  <c r="E222" i="1"/>
  <c r="E17" i="1"/>
  <c r="E25" i="1"/>
  <c r="E99" i="1"/>
  <c r="E303" i="1"/>
  <c r="E18" i="1"/>
  <c r="E178" i="1"/>
  <c r="E172" i="1"/>
  <c r="E216" i="1"/>
  <c r="E71" i="1"/>
  <c r="E312" i="1"/>
  <c r="E372" i="1"/>
  <c r="E305" i="1"/>
  <c r="E297" i="1"/>
  <c r="E363" i="1"/>
  <c r="E205" i="1"/>
  <c r="E204" i="1"/>
  <c r="E135" i="1"/>
  <c r="E269" i="1"/>
  <c r="E277" i="1"/>
  <c r="E344" i="1"/>
  <c r="E119" i="1"/>
  <c r="E264" i="1"/>
  <c r="E161" i="1"/>
  <c r="E263" i="1"/>
  <c r="E79" i="1"/>
  <c r="E109" i="1"/>
  <c r="J18" i="2"/>
  <c r="E53" i="2"/>
  <c r="J4" i="2"/>
  <c r="J5" i="2"/>
  <c r="J6" i="2"/>
  <c r="J7" i="2"/>
  <c r="J8" i="2"/>
  <c r="J9" i="2"/>
  <c r="J10" i="2"/>
  <c r="J11" i="2"/>
  <c r="J13" i="2"/>
  <c r="J14" i="2"/>
  <c r="J15" i="2"/>
  <c r="J16" i="2"/>
  <c r="J17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40" i="2"/>
  <c r="J41" i="2"/>
  <c r="J42" i="2"/>
  <c r="J43" i="2"/>
  <c r="J45" i="2"/>
  <c r="J46" i="2"/>
  <c r="J47" i="2"/>
  <c r="J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4" i="2"/>
  <c r="E56" i="2"/>
  <c r="E4" i="2"/>
  <c r="E5" i="2"/>
  <c r="E6" i="2"/>
  <c r="E7" i="2"/>
  <c r="E8" i="2"/>
  <c r="E9" i="2"/>
  <c r="E10" i="2"/>
  <c r="E11" i="2"/>
  <c r="E13" i="2"/>
  <c r="E14" i="2"/>
  <c r="E3" i="2"/>
  <c r="A1" i="2" l="1"/>
  <c r="B1" i="2" s="1"/>
  <c r="K38" i="2" l="1"/>
  <c r="K39" i="2"/>
  <c r="K44" i="2"/>
  <c r="F12" i="2"/>
  <c r="F35" i="2"/>
  <c r="K35" i="2"/>
  <c r="F54" i="2"/>
  <c r="K47" i="2"/>
  <c r="F53" i="2"/>
  <c r="F38" i="2"/>
  <c r="F15" i="2"/>
  <c r="K5" i="2"/>
  <c r="F40" i="2"/>
  <c r="F17" i="2"/>
  <c r="K33" i="2"/>
  <c r="F19" i="2"/>
  <c r="F9" i="2"/>
  <c r="K8" i="2"/>
  <c r="F21" i="2"/>
  <c r="K14" i="2"/>
  <c r="K43" i="2"/>
  <c r="K17" i="2"/>
  <c r="F51" i="2"/>
  <c r="F20" i="2"/>
  <c r="K12" i="2"/>
  <c r="F29" i="2"/>
  <c r="K21" i="2"/>
  <c r="F56" i="2"/>
  <c r="F31" i="2"/>
  <c r="K23" i="2"/>
  <c r="F5" i="2"/>
  <c r="F33" i="2"/>
  <c r="F18" i="2"/>
  <c r="F27" i="2"/>
  <c r="K46" i="2"/>
  <c r="K11" i="2"/>
  <c r="F48" i="2"/>
  <c r="K26" i="2"/>
  <c r="F8" i="2"/>
  <c r="F28" i="2"/>
  <c r="K18" i="2"/>
  <c r="F37" i="2"/>
  <c r="K29" i="2"/>
  <c r="K4" i="2"/>
  <c r="F39" i="2"/>
  <c r="K31" i="2"/>
  <c r="K6" i="2"/>
  <c r="F41" i="2"/>
  <c r="F26" i="2"/>
  <c r="K19" i="2"/>
  <c r="K28" i="2"/>
  <c r="F43" i="2"/>
  <c r="F46" i="2"/>
  <c r="F25" i="2"/>
  <c r="F11" i="2"/>
  <c r="F36" i="2"/>
  <c r="K10" i="2"/>
  <c r="F45" i="2"/>
  <c r="K37" i="2"/>
  <c r="K13" i="2"/>
  <c r="F47" i="2"/>
  <c r="K41" i="2"/>
  <c r="K15" i="2"/>
  <c r="F49" i="2"/>
  <c r="F34" i="2"/>
  <c r="K36" i="2"/>
  <c r="F6" i="2"/>
  <c r="F23" i="2"/>
  <c r="K34" i="2"/>
  <c r="K45" i="2"/>
  <c r="K9" i="2"/>
  <c r="F44" i="2"/>
  <c r="K20" i="2"/>
  <c r="F10" i="2"/>
  <c r="K3" i="2"/>
  <c r="K22" i="2"/>
  <c r="F4" i="2"/>
  <c r="F16" i="2"/>
  <c r="K24" i="2"/>
  <c r="K7" i="2"/>
  <c r="F42" i="2"/>
  <c r="F52" i="2"/>
  <c r="F3" i="2"/>
  <c r="F22" i="2"/>
  <c r="K30" i="2"/>
  <c r="F13" i="2"/>
  <c r="F24" i="2"/>
  <c r="K32" i="2"/>
  <c r="K16" i="2"/>
  <c r="F50" i="2"/>
  <c r="K27" i="2"/>
  <c r="F55" i="2"/>
  <c r="F30" i="2"/>
  <c r="K40" i="2"/>
  <c r="F14" i="2"/>
  <c r="F32" i="2"/>
  <c r="K42" i="2"/>
  <c r="K25" i="2"/>
  <c r="F7" i="2"/>
  <c r="B3" i="2"/>
  <c r="B17" i="2" l="1"/>
  <c r="B11" i="2"/>
  <c r="B15" i="2"/>
  <c r="B8" i="2"/>
  <c r="B16" i="2"/>
  <c r="B12" i="2"/>
  <c r="B7" i="2"/>
  <c r="B14" i="2"/>
  <c r="B10" i="2"/>
  <c r="B9" i="2"/>
  <c r="B13" i="2"/>
  <c r="B6" i="2" l="1"/>
  <c r="B4" i="2" s="1"/>
</calcChain>
</file>

<file path=xl/sharedStrings.xml><?xml version="1.0" encoding="utf-8"?>
<sst xmlns="http://schemas.openxmlformats.org/spreadsheetml/2006/main" count="7340" uniqueCount="886">
  <si>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</si>
  <si>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</si>
  <si>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</si>
  <si>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</si>
  <si>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</si>
  <si>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</si>
  <si>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</si>
  <si>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</si>
  <si>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</si>
  <si>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</si>
  <si>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</si>
  <si>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</si>
  <si>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</si>
  <si>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</si>
  <si>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</si>
  <si>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</si>
  <si>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Group E.1</t>
  </si>
  <si>
    <t>Group E.1 $</t>
  </si>
  <si>
    <t>Group E.2 $</t>
  </si>
  <si>
    <t>Group F.1 $</t>
  </si>
  <si>
    <t>Group E.2</t>
  </si>
  <si>
    <t>Group F.1</t>
  </si>
  <si>
    <t>E-Mail</t>
  </si>
  <si>
    <t>Who collects?</t>
  </si>
  <si>
    <t>D</t>
  </si>
  <si>
    <t>A</t>
  </si>
  <si>
    <t>E</t>
  </si>
  <si>
    <t>B</t>
  </si>
  <si>
    <t>C</t>
  </si>
  <si>
    <t>F</t>
  </si>
  <si>
    <t>Group</t>
  </si>
  <si>
    <t>Participant</t>
  </si>
  <si>
    <t>Hunter Mahan</t>
  </si>
  <si>
    <t>Martin Kaymer</t>
  </si>
  <si>
    <t>Phil Mickelson</t>
  </si>
  <si>
    <t>Adam Scott</t>
  </si>
  <si>
    <t>Group F.2</t>
  </si>
  <si>
    <t>Group F.12$</t>
  </si>
  <si>
    <t>Vijay Singh</t>
  </si>
  <si>
    <t>Zach Johnson</t>
  </si>
  <si>
    <t>Angel Cabrera</t>
  </si>
  <si>
    <t>Dustin Johnson</t>
  </si>
  <si>
    <t>Graeme McDowell</t>
  </si>
  <si>
    <t>Jose Maria Olazabal</t>
  </si>
  <si>
    <t>Mike Weir</t>
  </si>
  <si>
    <t>Tim Clark</t>
  </si>
  <si>
    <t>Matt Kuchar</t>
  </si>
  <si>
    <t>Tom Watson</t>
  </si>
  <si>
    <t>Mark O'Meara</t>
  </si>
  <si>
    <t>Player</t>
  </si>
  <si>
    <t>Number selected</t>
  </si>
  <si>
    <t>$</t>
  </si>
  <si>
    <t>Henrik Stenson</t>
  </si>
  <si>
    <t>Bubba Watson</t>
  </si>
  <si>
    <t>Fred Couples</t>
  </si>
  <si>
    <t>Ian Woosnam</t>
  </si>
  <si>
    <t>Rickie Fowler</t>
  </si>
  <si>
    <t>Luke Donald</t>
  </si>
  <si>
    <t>Brandt Snedeker</t>
  </si>
  <si>
    <t>Lee Westwood</t>
  </si>
  <si>
    <t>Justin Rose</t>
  </si>
  <si>
    <t>Jason Day</t>
  </si>
  <si>
    <t>Steve Stricker</t>
  </si>
  <si>
    <t>Sandy Lyle</t>
  </si>
  <si>
    <t>Louis Oosthuizen</t>
  </si>
  <si>
    <t>Rory McIlroy</t>
  </si>
  <si>
    <t>Ian Poulter</t>
  </si>
  <si>
    <t>Charl Schwartzel</t>
  </si>
  <si>
    <t>Bill Haas</t>
  </si>
  <si>
    <t>Ben Crenshaw</t>
  </si>
  <si>
    <t>Sergio Garcia</t>
  </si>
  <si>
    <t>Jim Furyk</t>
  </si>
  <si>
    <t>Keegan Bradley</t>
  </si>
  <si>
    <t>Webb Simpson</t>
  </si>
  <si>
    <t>Jason Dufner</t>
  </si>
  <si>
    <t>Thomas Bjorn</t>
  </si>
  <si>
    <t>Darren Clarke</t>
  </si>
  <si>
    <t>John Senden</t>
  </si>
  <si>
    <t>Bernhard Langer</t>
  </si>
  <si>
    <t>Larry Mize</t>
  </si>
  <si>
    <t>Ernie Els</t>
  </si>
  <si>
    <t>Ryan Moore</t>
  </si>
  <si>
    <t>Branden Grace</t>
  </si>
  <si>
    <t>Jamie Donaldson</t>
  </si>
  <si>
    <t>Kevin Streelman</t>
  </si>
  <si>
    <t>Marc Leishman</t>
  </si>
  <si>
    <t>Russell Henley</t>
  </si>
  <si>
    <t>Judy Perrault</t>
  </si>
  <si>
    <t>Tom Perrault</t>
  </si>
  <si>
    <t>Perrault@aol.com</t>
  </si>
  <si>
    <t>Group C.3</t>
  </si>
  <si>
    <t>Group C.3 $</t>
  </si>
  <si>
    <t>Group D.3</t>
  </si>
  <si>
    <t>Group D.3 $</t>
  </si>
  <si>
    <t>Jordan Spieth</t>
  </si>
  <si>
    <t>Jimmy Walker</t>
  </si>
  <si>
    <t>Patrick Reed</t>
  </si>
  <si>
    <t>Kevin Stadler</t>
  </si>
  <si>
    <t>{"IsHide":true,"SheetId":0,"Name":"Selections","HiddenRow":0,"VisibleRange":"","SheetTheme":{"TabColor":"","BodyColor":"","BodyImage":""}}</t>
  </si>
  <si>
    <t>{"IsHide":true,"SheetId":0,"Name":"Totals","HiddenRow":0,"VisibleRange":"","SheetTheme":{"TabColor":"","BodyColor":"","BodyImage":""}}</t>
  </si>
  <si>
    <t>Hideki Matsuyama</t>
  </si>
  <si>
    <t>Victor Dubuisson</t>
  </si>
  <si>
    <t>gammoncraig@yahoo.com</t>
  </si>
  <si>
    <t>Craig Gammon</t>
  </si>
  <si>
    <t>Billy Horschel</t>
  </si>
  <si>
    <t>Chris Kirk</t>
  </si>
  <si>
    <t>Matt Every</t>
  </si>
  <si>
    <t>Gary Woodland</t>
  </si>
  <si>
    <t>Miguel Angel Jimenez</t>
  </si>
  <si>
    <t>Jonas Blixt</t>
  </si>
  <si>
    <t>Joost Luiten</t>
  </si>
  <si>
    <t>Thongchai Jaidee</t>
  </si>
  <si>
    <t>Steve O'Hara 1</t>
  </si>
  <si>
    <t>John Perrault</t>
  </si>
  <si>
    <t>profitmn@yahoo.com</t>
  </si>
  <si>
    <t>joeweber30@gmail.com</t>
  </si>
  <si>
    <t>ZSVander@scj.com</t>
  </si>
  <si>
    <t>Zach Vanderhoef</t>
  </si>
  <si>
    <t>nbjerken12@yahoo.com</t>
  </si>
  <si>
    <t>Nick Bjerken</t>
  </si>
  <si>
    <t>mykechaz@gmail.com</t>
  </si>
  <si>
    <t>Mike Stiglianese</t>
  </si>
  <si>
    <t>gstewartjr@stewartsforestproducts.com</t>
  </si>
  <si>
    <t>Jim Arntz 1</t>
  </si>
  <si>
    <t>Jim Arntz 2</t>
  </si>
  <si>
    <t>Dan Walsh</t>
  </si>
  <si>
    <t>Joe Weber 1</t>
  </si>
  <si>
    <t>Joe Weber 2</t>
  </si>
  <si>
    <t>Eric Johansen</t>
  </si>
  <si>
    <t>joev@splino.com</t>
  </si>
  <si>
    <t>jefflarson@kathfuel.com</t>
  </si>
  <si>
    <t>Steve Dahl</t>
  </si>
  <si>
    <t>Gene Schlaefer</t>
  </si>
  <si>
    <t>geneschlaefer@yahoo.com</t>
  </si>
  <si>
    <t>fudwvu@yahoo.com</t>
  </si>
  <si>
    <t>Randy Raynolds</t>
  </si>
  <si>
    <t>Katiemcwill@aol.com</t>
  </si>
  <si>
    <t>arol0012@umn.edu</t>
  </si>
  <si>
    <t>Adam Arola</t>
  </si>
  <si>
    <t>Adam Rutzick</t>
  </si>
  <si>
    <t>Jake Rutzick</t>
  </si>
  <si>
    <t>buckshawholdings@gmail.com</t>
  </si>
  <si>
    <t>Michael Marston 1</t>
  </si>
  <si>
    <t>Michael Marston 2</t>
  </si>
  <si>
    <t>takaner07@gmail.com</t>
  </si>
  <si>
    <t>Tim Kane</t>
  </si>
  <si>
    <t>jmiddaugh@cfsbd.com</t>
  </si>
  <si>
    <t>Jason Middaugh</t>
  </si>
  <si>
    <t>Mike Commers</t>
  </si>
  <si>
    <t>mike@stpaullinocpt.com</t>
  </si>
  <si>
    <t>bethln@aol.com</t>
  </si>
  <si>
    <t>Beth Loechler 1</t>
  </si>
  <si>
    <t>Beth Loechler 2</t>
  </si>
  <si>
    <t>Brian Rak</t>
  </si>
  <si>
    <t>tkane@donjohnsonmotors.com</t>
  </si>
  <si>
    <t>Todd Kane</t>
  </si>
  <si>
    <t>Pool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</si>
  <si>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</si>
  <si>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</si>
  <si>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</si>
  <si>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</si>
  <si>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</si>
  <si>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</si>
  <si>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</si>
  <si>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</si>
  <si>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</si>
  <si>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</si>
  <si>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{"IsHide":true,"SheetId":0,"Name":"Sheet1","HiddenRow":0,"VisibleRange":"","SheetTheme":{"TabColor":"","BodyColor":"","BodyImage":""}}</t>
  </si>
  <si>
    <t>{"IsHide":true,"SheetId":0,"Name":"Location","HiddenRow":0,"VisibleRange":"","SheetTheme":{"TabColor":"","BodyColor":"","BodyImage":""}}</t>
  </si>
  <si>
    <t>Stephen Gallacher</t>
  </si>
  <si>
    <t>J. B. Holmes</t>
  </si>
  <si>
    <t>Sang Moon Bae</t>
  </si>
  <si>
    <t>Paul Casey</t>
  </si>
  <si>
    <t>Padraig Harrington</t>
  </si>
  <si>
    <t>Charley Hoffman</t>
  </si>
  <si>
    <t>Brooks Koepka</t>
  </si>
  <si>
    <t>Shane Lowry</t>
  </si>
  <si>
    <t>Kevin Na</t>
  </si>
  <si>
    <t>Ryan Palmer</t>
  </si>
  <si>
    <t>Tiger Woods</t>
  </si>
  <si>
    <t>Erik Compton</t>
  </si>
  <si>
    <t>Ben Crane</t>
  </si>
  <si>
    <t>James Hahn</t>
  </si>
  <si>
    <t>Brian Harman</t>
  </si>
  <si>
    <t>Morgan Hoffmann</t>
  </si>
  <si>
    <t>Mikko Ilonen</t>
  </si>
  <si>
    <t>Anirban Lahriri</t>
  </si>
  <si>
    <t>Ben Martin</t>
  </si>
  <si>
    <t>Seung-Yul Noh</t>
  </si>
  <si>
    <t>Geoff Ogilvy</t>
  </si>
  <si>
    <t>Robert Streb</t>
  </si>
  <si>
    <t>Brendon Todd</t>
  </si>
  <si>
    <t>Cameron Tingale</t>
  </si>
  <si>
    <t>Camilo Villegas</t>
  </si>
  <si>
    <t>Bernd Wiesberger</t>
  </si>
  <si>
    <t>Danny Willett</t>
  </si>
  <si>
    <t>Corey Conners</t>
  </si>
  <si>
    <t>Matias Dominguez</t>
  </si>
  <si>
    <t>Scott Harvey</t>
  </si>
  <si>
    <t>Byron Meth</t>
  </si>
  <si>
    <t>Antonio Murdaca</t>
  </si>
  <si>
    <t>Bradley Neil</t>
  </si>
  <si>
    <t>Gunn Yang</t>
  </si>
  <si>
    <t>mike.kraemer@mgkcompanies.com</t>
  </si>
  <si>
    <t>Mike Kraemer</t>
  </si>
  <si>
    <t>Joe.pacheco@eds.com</t>
  </si>
  <si>
    <t>Joe Pacheco</t>
  </si>
  <si>
    <t>Trevor Immelmann</t>
  </si>
  <si>
    <t>kgorg@earthlink.net</t>
  </si>
  <si>
    <t>Kevin Gorg</t>
  </si>
  <si>
    <t>Richard_Anderson@Dell.com</t>
  </si>
  <si>
    <t>Richard Anderson</t>
  </si>
  <si>
    <t>dj4892144@gmail.com</t>
  </si>
  <si>
    <t>marty@tvcproperties.com</t>
  </si>
  <si>
    <t>Martin Schreier</t>
  </si>
  <si>
    <t>wrm112614@aim.com</t>
  </si>
  <si>
    <t>Richard Moore</t>
  </si>
  <si>
    <t>Joey Perrault</t>
  </si>
  <si>
    <t>dkelly3@prodigy.net</t>
  </si>
  <si>
    <t>Dan Kelly</t>
  </si>
  <si>
    <t>mrgerundo@gmail.com</t>
  </si>
  <si>
    <t>Michael Gerundo 2</t>
  </si>
  <si>
    <t>Michael Gerundo 1</t>
  </si>
  <si>
    <t>Michael Gerundo</t>
  </si>
  <si>
    <t>brendan@box.com</t>
  </si>
  <si>
    <t>Brendan O'Neill</t>
  </si>
  <si>
    <t>Bob Levy</t>
  </si>
  <si>
    <t>BLevy42@aol.com</t>
  </si>
  <si>
    <t>SOhara8036@aol.com</t>
  </si>
  <si>
    <t>Steve O'Hara</t>
  </si>
  <si>
    <t>walocke1@msn.com</t>
  </si>
  <si>
    <t>Michael Marston</t>
  </si>
  <si>
    <t>bjhib@yahoo.com</t>
  </si>
  <si>
    <t>Brian Johnson</t>
  </si>
  <si>
    <t>Mark Meadows</t>
  </si>
  <si>
    <t>bedecker@paychex.com</t>
  </si>
  <si>
    <t>Brian Decker</t>
  </si>
  <si>
    <t>Joe Verhasselt</t>
  </si>
  <si>
    <t>George Stewart</t>
  </si>
  <si>
    <t>gmf3254@msn.com</t>
  </si>
  <si>
    <t>Glenn Febbo</t>
  </si>
  <si>
    <t>eric.johansen@alliancebanks.com</t>
  </si>
  <si>
    <t>Adm</t>
  </si>
  <si>
    <t>Erikrogers@cox.net</t>
  </si>
  <si>
    <t>Erik Rogers</t>
  </si>
  <si>
    <t>djneish@dbnplanning.com</t>
  </si>
  <si>
    <t>David Neish Jr</t>
  </si>
  <si>
    <t>David Neish Sr</t>
  </si>
  <si>
    <t>dbneish@dbnplanning.com</t>
  </si>
  <si>
    <t>VALENTO (PAY PAL)</t>
  </si>
  <si>
    <t>jcheney0517@gmail.com</t>
  </si>
  <si>
    <t>Joseph Cheney</t>
  </si>
  <si>
    <t>Mike Stiglianese 1</t>
  </si>
  <si>
    <t>Mike Stiglianese 2</t>
  </si>
  <si>
    <t>Tom Alexander</t>
  </si>
  <si>
    <t>tomjunealex@q.com</t>
  </si>
  <si>
    <t>Mark Alexander</t>
  </si>
  <si>
    <t>ericbauman84@yahoo.com</t>
  </si>
  <si>
    <t>Eric Bauman</t>
  </si>
  <si>
    <t>Aaron Havenor</t>
  </si>
  <si>
    <t>Aaronhavenor@yahoo.com</t>
  </si>
  <si>
    <t>Jim@jwandsons.com</t>
  </si>
  <si>
    <t>Jim Arntz</t>
  </si>
  <si>
    <t>harlie1@comcast.net</t>
  </si>
  <si>
    <t>Joe Weber</t>
  </si>
  <si>
    <t>Jeff Larson</t>
  </si>
  <si>
    <t>chieflit@aol.com</t>
  </si>
  <si>
    <t>Jakerutzick@gmail.com</t>
  </si>
  <si>
    <t>Randy Raynolds 1</t>
  </si>
  <si>
    <t>Randy Raynolds 2</t>
  </si>
  <si>
    <t>Randy Raynolds 3</t>
  </si>
  <si>
    <t>Cathy McWilliams</t>
  </si>
  <si>
    <t>Beth Loechler</t>
  </si>
  <si>
    <t>tflint30@gmail.com</t>
  </si>
  <si>
    <t>Tony Flint</t>
  </si>
  <si>
    <t>A. A. Flint</t>
  </si>
  <si>
    <t>A. E. Flint</t>
  </si>
  <si>
    <t>Mike Commers 1</t>
  </si>
  <si>
    <t>Mike Commers 2</t>
  </si>
  <si>
    <t>todd@earlsfloorsanding.com</t>
  </si>
  <si>
    <t>Todd Anthony 1</t>
  </si>
  <si>
    <t>Todd Anthony 2</t>
  </si>
  <si>
    <t>Todd Anthony</t>
  </si>
  <si>
    <t>chrismuhle@yahoo.com</t>
  </si>
  <si>
    <t>Chris Muhle</t>
  </si>
  <si>
    <t>tompoole@comcast.net</t>
  </si>
  <si>
    <t>Tom Poole</t>
  </si>
  <si>
    <t>scottmcdonaldpga@gmail.com</t>
  </si>
  <si>
    <t>Scott McDonald</t>
  </si>
  <si>
    <t>Julie McDonald</t>
  </si>
  <si>
    <t>nancydiperna@gmail.com</t>
  </si>
  <si>
    <t>Nancy Munoz</t>
  </si>
  <si>
    <t>nickmunoz81@comcast.net</t>
  </si>
  <si>
    <t>Nick Munoz</t>
  </si>
  <si>
    <t>Mario Munoz</t>
  </si>
  <si>
    <t>mpmunoz@comcast.net</t>
  </si>
  <si>
    <t>Jon Hankes</t>
  </si>
  <si>
    <t>jonhankes@hotmail.com</t>
  </si>
  <si>
    <t>Cindy Cole</t>
  </si>
  <si>
    <t>Cindy.Cole@alliancebanks.com</t>
  </si>
  <si>
    <t>Dennis Sapletal 1</t>
  </si>
  <si>
    <t>Dennis Sapletal 2</t>
  </si>
  <si>
    <t>Dennis Sapletal 3</t>
  </si>
  <si>
    <t>topherbaron@hotmail.com</t>
  </si>
  <si>
    <t>Topher Baron</t>
  </si>
  <si>
    <t>aaronkahler@gmail.com</t>
  </si>
  <si>
    <t>Aaron Kahler</t>
  </si>
  <si>
    <t>chansen@guidelineamc.com</t>
  </si>
  <si>
    <t>Curtis Hansen</t>
  </si>
  <si>
    <t>estrey@buffalowildwings.com</t>
  </si>
  <si>
    <t>Eric Stey 1</t>
  </si>
  <si>
    <t>Eric Stey 2</t>
  </si>
  <si>
    <t>BDowney@gateway-banking.com</t>
  </si>
  <si>
    <t>Bruce Downey</t>
  </si>
  <si>
    <t>coreypschmidt@gmail.com</t>
  </si>
  <si>
    <t>Rick Truax</t>
  </si>
  <si>
    <t>Corey Schmidt</t>
  </si>
  <si>
    <t>Corey Schmidt 1</t>
  </si>
  <si>
    <t>Corey Schmidt 2</t>
  </si>
  <si>
    <t>Corey Schmidt 3</t>
  </si>
  <si>
    <t>ryapat@comcast.net</t>
  </si>
  <si>
    <t>Pat Ryan</t>
  </si>
  <si>
    <t>nfennell@northpointcredit.com</t>
  </si>
  <si>
    <t>Nick Fennell</t>
  </si>
  <si>
    <t>caustin007@comcast.net</t>
  </si>
  <si>
    <t>Cary.Arbour@gdfsuezna.com</t>
  </si>
  <si>
    <t>Cary Arbour</t>
  </si>
  <si>
    <t>nehmer9160@msn.com</t>
  </si>
  <si>
    <t>Mike Nehmer 1</t>
  </si>
  <si>
    <t>Mike Nehmer 2</t>
  </si>
  <si>
    <t>Mike Nehmer</t>
  </si>
  <si>
    <t>Scott.Arlandson@regiscorp.com</t>
  </si>
  <si>
    <t>Scott Arlandson</t>
  </si>
  <si>
    <t>Tom Schreier, Sr</t>
  </si>
  <si>
    <t>Richard From</t>
  </si>
  <si>
    <t>rf3847@aol.com</t>
  </si>
  <si>
    <t>chad-donnelly@hotmail.com</t>
  </si>
  <si>
    <t>Chad Donnelly</t>
  </si>
  <si>
    <t>Ryan Donnelly</t>
  </si>
  <si>
    <t>Chris Darling</t>
  </si>
  <si>
    <t>Nick Andretta</t>
  </si>
  <si>
    <t>dan.obrien@superiorgolfcars.com</t>
  </si>
  <si>
    <t>Dan O'Brien 1</t>
  </si>
  <si>
    <t>Dan O'Brien 2</t>
  </si>
  <si>
    <t>Dan O'Brien 3</t>
  </si>
  <si>
    <t>Dan O'Brien</t>
  </si>
  <si>
    <t>Peter.Rathmanner@phhonline.com</t>
  </si>
  <si>
    <t>Peter Rathmanner 1</t>
  </si>
  <si>
    <t>Peter Rathmanner 2</t>
  </si>
  <si>
    <t>Peter Rathmanner</t>
  </si>
  <si>
    <t>colv0019@yahoo.com</t>
  </si>
  <si>
    <t>Devin Colvin</t>
  </si>
  <si>
    <t>chris@rubiconmortgagellc.com</t>
  </si>
  <si>
    <t>Chris Dueffert</t>
  </si>
  <si>
    <t>Jason Burley</t>
  </si>
  <si>
    <t>Mike Hanson</t>
  </si>
  <si>
    <t>mikek.hanson@gmail.com</t>
  </si>
  <si>
    <t>russ@2ndswing.com</t>
  </si>
  <si>
    <t>Russ Higgins 1</t>
  </si>
  <si>
    <t>Russ Higgins 2</t>
  </si>
  <si>
    <t>Russ Higgins</t>
  </si>
  <si>
    <t>Nick Fennell 1</t>
  </si>
  <si>
    <t>Nick Fennell 2</t>
  </si>
  <si>
    <t>Jason Ridge</t>
  </si>
  <si>
    <t>jridge1616@gmail.com</t>
  </si>
  <si>
    <t>ryanleethorman@hotmail.com</t>
  </si>
  <si>
    <t>Ryan Thorman 1</t>
  </si>
  <si>
    <t>Ryan Thorman 2</t>
  </si>
  <si>
    <t>Ryan Thorman 3</t>
  </si>
  <si>
    <t>Ryan Thorman</t>
  </si>
  <si>
    <t>derek.kropp@bluewaterbrand.com</t>
  </si>
  <si>
    <t>Derek Kropp 1</t>
  </si>
  <si>
    <t>Derek Kropp 2</t>
  </si>
  <si>
    <t>lucas.kanavati@traditionllc.com</t>
  </si>
  <si>
    <t>Lucas Kanavati</t>
  </si>
  <si>
    <t>Lucas Kanvati</t>
  </si>
  <si>
    <t>jon.hellrung@gmail.com</t>
  </si>
  <si>
    <t>Jonathan Hellrung</t>
  </si>
  <si>
    <t>tmemery01@yahoo.com</t>
  </si>
  <si>
    <t>Travis Emery</t>
  </si>
  <si>
    <t>kyleschwietz@yahoo.com</t>
  </si>
  <si>
    <t>Kyle Schwietz</t>
  </si>
  <si>
    <t>gary.k.johnson@state.mn.us</t>
  </si>
  <si>
    <t>Gary Johnson</t>
  </si>
  <si>
    <t>marksottile@mac.com</t>
  </si>
  <si>
    <t>bamblinray@netzero.net</t>
  </si>
  <si>
    <t>Trapper7269@yahoo.com</t>
  </si>
  <si>
    <t>Gary Johnson 1</t>
  </si>
  <si>
    <t>Gary Johnson 2</t>
  </si>
  <si>
    <t>Gary Johnson 3</t>
  </si>
  <si>
    <t>cmulcahy@mucr.com</t>
  </si>
  <si>
    <t>Craig Mulcahy</t>
  </si>
  <si>
    <t>Kevin Martin</t>
  </si>
  <si>
    <t>Justin Green</t>
  </si>
  <si>
    <t>k.evin.stone.martin@gmail.com</t>
  </si>
  <si>
    <t>brooks.erdall@traditionllc.com</t>
  </si>
  <si>
    <t>Brooks Erdall</t>
  </si>
  <si>
    <t>jim@archboldandfather.com</t>
  </si>
  <si>
    <t>Jim Archbold</t>
  </si>
  <si>
    <t>billytitletown@yahoo.com</t>
  </si>
  <si>
    <t>William Reif</t>
  </si>
  <si>
    <t>tomaflores@yahoo.com</t>
  </si>
  <si>
    <t>Tom Flores</t>
  </si>
  <si>
    <t>Phil Flores</t>
  </si>
  <si>
    <t>philflores@formafeed.com</t>
  </si>
  <si>
    <t>Lance Schuette</t>
  </si>
  <si>
    <t>thomas.nast@traditionllc.com</t>
  </si>
  <si>
    <t>Thomas Nast</t>
  </si>
  <si>
    <t>Rob.StSauver@traditiondevelopment.com</t>
  </si>
  <si>
    <t>Rob St. Sauver</t>
  </si>
  <si>
    <t>andrew.a.birkholz@gmail.com</t>
  </si>
  <si>
    <t>Andrew Birkholz</t>
  </si>
  <si>
    <t>Nick Inderieden</t>
  </si>
  <si>
    <t>Aaron Rustad</t>
  </si>
  <si>
    <t>nick.inderieden@protolabs.com</t>
  </si>
  <si>
    <t>arustad20@hotmail.com</t>
  </si>
  <si>
    <t>Ron Peters</t>
  </si>
  <si>
    <t>rondoz1@live.com</t>
  </si>
  <si>
    <t>bschaefer@wealthenhancement.com</t>
  </si>
  <si>
    <t>Ben Schaefer</t>
  </si>
  <si>
    <t>Brent Godbout</t>
  </si>
  <si>
    <t>Luke Godbout</t>
  </si>
  <si>
    <t>Jake Godbout</t>
  </si>
  <si>
    <t>Brent@freadvisors.com</t>
  </si>
  <si>
    <t>bennettlang@gmail.com</t>
  </si>
  <si>
    <t>Bennett Lang</t>
  </si>
  <si>
    <t>dpoliseno@comcast.net</t>
  </si>
  <si>
    <t>David Poliseno</t>
  </si>
  <si>
    <t>jjrothmund@yahoo.com</t>
  </si>
  <si>
    <t>Jeff Rothmund</t>
  </si>
  <si>
    <t>Brad Adams</t>
  </si>
  <si>
    <t>dennisinsures@gmail.com</t>
  </si>
  <si>
    <t>Dennis Petronack</t>
  </si>
  <si>
    <t>nswenso1@gmail.com</t>
  </si>
  <si>
    <t>Nick Swenson</t>
  </si>
  <si>
    <t>Brad Kohls</t>
  </si>
  <si>
    <t>Brad.Kohls@scgemn.com</t>
  </si>
  <si>
    <t>Cody Loverude</t>
  </si>
  <si>
    <t>johnson_ryan@me.com</t>
  </si>
  <si>
    <t>Ryan Johnson</t>
  </si>
  <si>
    <t>chad_schumacher@msn.com</t>
  </si>
  <si>
    <t>Chad Schumacher</t>
  </si>
  <si>
    <t>michael.tierney@thomsonreuters.com</t>
  </si>
  <si>
    <t>Michael Tierney</t>
  </si>
  <si>
    <t>Adam Weiland</t>
  </si>
  <si>
    <t>aweiland@wealthenhancement.com</t>
  </si>
  <si>
    <t>Adam Weiland 1</t>
  </si>
  <si>
    <t>Adam Weiland 2</t>
  </si>
  <si>
    <t>dave@dsgopen.com</t>
  </si>
  <si>
    <t>Dave Pessagno</t>
  </si>
  <si>
    <t>Dave Pessagno 1</t>
  </si>
  <si>
    <t>Dave Pessagno 2</t>
  </si>
  <si>
    <t>Dave Pessagno 3</t>
  </si>
  <si>
    <t>Dave Pessagno 4</t>
  </si>
  <si>
    <t>Dave Pessagno 5</t>
  </si>
  <si>
    <t>abrahancesin@gmail.com</t>
  </si>
  <si>
    <t>Abraham Cesion 1</t>
  </si>
  <si>
    <t>Abraham Cesion 2</t>
  </si>
  <si>
    <t>33conrad33@gmail.com</t>
  </si>
  <si>
    <t>r-cosales@centurylink.net</t>
  </si>
  <si>
    <t>Steve Conrad</t>
  </si>
  <si>
    <t>jgwilliams@frontier.com</t>
  </si>
  <si>
    <t>John Williams</t>
  </si>
  <si>
    <t>swensmann169@hotmail.com</t>
  </si>
  <si>
    <t>Steve Wensmann</t>
  </si>
  <si>
    <t>BWilliams@tricam.com</t>
  </si>
  <si>
    <t>Ben Williams</t>
  </si>
  <si>
    <t>Tom Williams</t>
  </si>
  <si>
    <t>williams.ts@comcast.net</t>
  </si>
  <si>
    <t>Peter Kraker</t>
  </si>
  <si>
    <t>Paul Lindstrom</t>
  </si>
  <si>
    <t>Bob Mattaini</t>
  </si>
  <si>
    <t>Andy Garvis</t>
  </si>
  <si>
    <t>andrew@uptownlawyer.com</t>
  </si>
  <si>
    <t>peterkraker@netscape.net</t>
  </si>
  <si>
    <t>lindstromlaw@centurylink.net</t>
  </si>
  <si>
    <t>bmattaini@commvault.com</t>
  </si>
  <si>
    <t>cflaherty@2ndswing.com</t>
  </si>
  <si>
    <t>Connor Flaherty</t>
  </si>
  <si>
    <t>doughboyz13@aol.com</t>
  </si>
  <si>
    <t>Dave Johnson</t>
  </si>
  <si>
    <t>zdobek@gmail.com</t>
  </si>
  <si>
    <t>Zach Dobek</t>
  </si>
  <si>
    <t>Chris Davidson</t>
  </si>
  <si>
    <t>cdavidson@prestigiousturf.com</t>
  </si>
  <si>
    <t>Curtis Hansen 1</t>
  </si>
  <si>
    <t>nate@daycoconcrete.com</t>
  </si>
  <si>
    <t>Nate Brockpahler 1</t>
  </si>
  <si>
    <t>Nate Brockpahler 2</t>
  </si>
  <si>
    <t>Nate Brockpahler</t>
  </si>
  <si>
    <t>Srasmussen2017@comcast.net</t>
  </si>
  <si>
    <t>Stephen Rasmussen</t>
  </si>
  <si>
    <t>Barry.Fuchs@searshc.com</t>
  </si>
  <si>
    <t>Barry Fuchs</t>
  </si>
  <si>
    <t>smoot3333@yahoo.com</t>
  </si>
  <si>
    <t>Fred Husemoller</t>
  </si>
  <si>
    <t>cycletondenver@gmail.com</t>
  </si>
  <si>
    <t>Frank Walker</t>
  </si>
  <si>
    <t>Liz Walker</t>
  </si>
  <si>
    <t>Lizwalker@q.com</t>
  </si>
  <si>
    <t>Barbara Raynolds 1</t>
  </si>
  <si>
    <t>Barbara Raynolds 2</t>
  </si>
  <si>
    <t>nalezny@2ndswing.com</t>
  </si>
  <si>
    <t>Nick Nalezny</t>
  </si>
  <si>
    <t>urbsports@hotmail.com</t>
  </si>
  <si>
    <t>Andrew Urbanksi</t>
  </si>
  <si>
    <t>Jarrett Korfhage</t>
  </si>
  <si>
    <t>jk_prop@yahoo.com</t>
  </si>
  <si>
    <t>Pete Korfhage</t>
  </si>
  <si>
    <t>tkeenan50@gmail.com</t>
  </si>
  <si>
    <t>Tom Keenan</t>
  </si>
  <si>
    <t>greg.palm@craig-hallum.com</t>
  </si>
  <si>
    <t>Greg Palm 1</t>
  </si>
  <si>
    <t>Greg Palm 2</t>
  </si>
  <si>
    <t>Greg Palm</t>
  </si>
  <si>
    <t>Dennis Driscoll</t>
  </si>
  <si>
    <t>ddriscoll@madisoninsurance.net</t>
  </si>
  <si>
    <t>Tom Lee 1</t>
  </si>
  <si>
    <t>Tom Lee 2</t>
  </si>
  <si>
    <t>proftlee@ucla.edu</t>
  </si>
  <si>
    <t>Tom Lee</t>
  </si>
  <si>
    <t>Eric Simmons</t>
  </si>
  <si>
    <t>ESimmons@cg-iri.com</t>
  </si>
  <si>
    <t>Olson.Bho@principal.com</t>
  </si>
  <si>
    <t>Bho Olson</t>
  </si>
  <si>
    <t>derek.delpino@thomsonreuters.com</t>
  </si>
  <si>
    <t>Derek Delpino</t>
  </si>
  <si>
    <t>mniemeyer@rpmgllc.com</t>
  </si>
  <si>
    <t>Matt Niemeyer</t>
  </si>
  <si>
    <t>ryan.linneman@gmail.com</t>
  </si>
  <si>
    <t>Ryan Linneman</t>
  </si>
  <si>
    <t>eric@bighamrealtors.com</t>
  </si>
  <si>
    <t>Eric Bigham</t>
  </si>
  <si>
    <t>Scott McCann</t>
  </si>
  <si>
    <t>pappamccann@yahoo.com</t>
  </si>
  <si>
    <t>jim.dawson@fulcromconsult.com</t>
  </si>
  <si>
    <t>Jim Dawson 1</t>
  </si>
  <si>
    <t>Jim Dawson</t>
  </si>
  <si>
    <t>Jim Dawson 2</t>
  </si>
  <si>
    <t>joez@metrobrickinc.com</t>
  </si>
  <si>
    <t>Joe Zelenak</t>
  </si>
  <si>
    <t>Aaron Arnett</t>
  </si>
  <si>
    <t>aarnett@yukonpartners.com</t>
  </si>
  <si>
    <t>robey@2ndswing.com</t>
  </si>
  <si>
    <t>Ryan Obey</t>
  </si>
  <si>
    <t>carpenterj80@yahoo.com</t>
  </si>
  <si>
    <t>Jay Carpenter</t>
  </si>
  <si>
    <t>jay@2ndswing.com</t>
  </si>
  <si>
    <t>Jay Sjovall</t>
  </si>
  <si>
    <t>mcarl@cdsdoor.com</t>
  </si>
  <si>
    <t>Mike Carl</t>
  </si>
  <si>
    <t>jmontbriand@rpmgllc.com</t>
  </si>
  <si>
    <t>Jim Montbriand</t>
  </si>
  <si>
    <t>Curtis Hansen 2</t>
  </si>
  <si>
    <t>chris.keller@traditionllc.com</t>
  </si>
  <si>
    <t>lukekleckner@gmail.com</t>
  </si>
  <si>
    <t>Chris Keller 1</t>
  </si>
  <si>
    <t>Chris Keller 2</t>
  </si>
  <si>
    <t>Luke Kleckner 1</t>
  </si>
  <si>
    <t>Luke Kleckner 2</t>
  </si>
  <si>
    <t>Chris Keller</t>
  </si>
  <si>
    <t>JPAULZINE@comcast.net</t>
  </si>
  <si>
    <t>Barney Paulzine 1</t>
  </si>
  <si>
    <t>Barney Paulzine 2</t>
  </si>
  <si>
    <t>Barney Paulzine 3</t>
  </si>
  <si>
    <t>Barney Paulzine</t>
  </si>
  <si>
    <t>Cpaulzine55@gmail.com</t>
  </si>
  <si>
    <t>scorazalla@yahoo.com</t>
  </si>
  <si>
    <t>John Deblon</t>
  </si>
  <si>
    <t>jdeblon@yalemech.com</t>
  </si>
  <si>
    <t>Sandy Corazalla</t>
  </si>
  <si>
    <t>Charlie Paulzine</t>
  </si>
  <si>
    <t>robr@freadvisors.com</t>
  </si>
  <si>
    <t>Rob Runyon 1</t>
  </si>
  <si>
    <t>Rob Runyon 2</t>
  </si>
  <si>
    <t>Rob Runyon 3</t>
  </si>
  <si>
    <t>Rob Runyon 4</t>
  </si>
  <si>
    <t>Rob Runyon 5</t>
  </si>
  <si>
    <t>Rob Runyon 6</t>
  </si>
  <si>
    <t>Rob Runyon 7</t>
  </si>
  <si>
    <t>Jim Runyon</t>
  </si>
  <si>
    <t>Rob Runyon</t>
  </si>
  <si>
    <t>jimr@freadvisors.com</t>
  </si>
  <si>
    <t>Bob Runyon</t>
  </si>
  <si>
    <t>Patrick Eibert</t>
  </si>
  <si>
    <t>Patrick.eibert@gmail.com</t>
  </si>
  <si>
    <t>Steve O'Hara 2</t>
  </si>
  <si>
    <t>erdallkw@yahoo.com</t>
  </si>
  <si>
    <t>Kevin Erdall</t>
  </si>
  <si>
    <t>% of boards</t>
  </si>
  <si>
    <t>hauser_marc@hotmail.com</t>
  </si>
  <si>
    <t>Marc Hauser</t>
  </si>
  <si>
    <t>codyloverude_2@hotmail.com</t>
  </si>
  <si>
    <t>Eric Svobodny 1</t>
  </si>
  <si>
    <t>esvobodny@hotmail.com</t>
  </si>
  <si>
    <t>Eric Svobodny</t>
  </si>
  <si>
    <t>Eric Svobodny 2</t>
  </si>
  <si>
    <t>Mark Steege 1</t>
  </si>
  <si>
    <t>Mark Steege 2</t>
  </si>
  <si>
    <t>msteege@sagebeaconpartners.com</t>
  </si>
  <si>
    <t>Mark Steege</t>
  </si>
  <si>
    <t>bweappa@rubiconmortgagellc.com</t>
  </si>
  <si>
    <t>Brad Weappa</t>
  </si>
  <si>
    <t>Brad Weappa 1</t>
  </si>
  <si>
    <t>Brad Weappa 2</t>
  </si>
  <si>
    <t>rcarpenter@fieldsolutions.com</t>
  </si>
  <si>
    <t>Randy Carpenter</t>
  </si>
  <si>
    <t>steve.stanley@artspace.org</t>
  </si>
  <si>
    <t>Steve Stanley</t>
  </si>
  <si>
    <t>Tom Fox</t>
  </si>
  <si>
    <t>mnagy@broe.com</t>
  </si>
  <si>
    <t>Michael Nagy</t>
  </si>
  <si>
    <t>bblackwood@cbsofcolorado.com</t>
  </si>
  <si>
    <t>Ben Blackwood 1</t>
  </si>
  <si>
    <t>Ben Blackwood 2</t>
  </si>
  <si>
    <t>Ben Blackwood</t>
  </si>
  <si>
    <t>tom.buslee@traditionllc.com</t>
  </si>
  <si>
    <t>Tom Buslee</t>
  </si>
  <si>
    <t>Tom Buslee 1</t>
  </si>
  <si>
    <t>Tom Buslee 2</t>
  </si>
  <si>
    <t>ekellin@horizonsalesinc.com</t>
  </si>
  <si>
    <t>Eric Kellin</t>
  </si>
  <si>
    <t>ryanball@shortandmillermarketingllc.com</t>
  </si>
  <si>
    <t>Ryan Ball</t>
  </si>
  <si>
    <t>andyj@freadvisors.com</t>
  </si>
  <si>
    <t>Andrew Junker</t>
  </si>
  <si>
    <t>wuglem@horizonsalesinc.com</t>
  </si>
  <si>
    <t>Wade Uglem</t>
  </si>
  <si>
    <t>tim.smith@anytimefitness.com</t>
  </si>
  <si>
    <t>Ben Smith</t>
  </si>
  <si>
    <t>Joe Smith</t>
  </si>
  <si>
    <t>smithjosk@gmail.com</t>
  </si>
  <si>
    <t>brad.adams@thomsonreuters.com</t>
  </si>
  <si>
    <t>Tommy Lyons</t>
  </si>
  <si>
    <t>tommycjc@aol.com</t>
  </si>
  <si>
    <t>mike.sullivan@mercedcapital.com</t>
  </si>
  <si>
    <t>Terry Wensmann 1</t>
  </si>
  <si>
    <t>Terry Wensmann 2</t>
  </si>
  <si>
    <t>twensmann@wres-llc.com</t>
  </si>
  <si>
    <t>Brian Beach 1</t>
  </si>
  <si>
    <t>Brian Beach 2</t>
  </si>
  <si>
    <t>Brian Beach 3</t>
  </si>
  <si>
    <t>BBeach@sovereignhealthcare.net</t>
  </si>
  <si>
    <t>Brian Beach</t>
  </si>
  <si>
    <t>Bill Ivory</t>
  </si>
  <si>
    <t>Billivory@edinareality.com</t>
  </si>
  <si>
    <t>Joe Pancotto</t>
  </si>
  <si>
    <t>jpancotto@gmail.com</t>
  </si>
  <si>
    <t>Keith Hopkins</t>
  </si>
  <si>
    <t>kthhopkins@yahoo.com</t>
  </si>
  <si>
    <t>Ryan Dennis</t>
  </si>
  <si>
    <t>Jamie Mackenthun</t>
  </si>
  <si>
    <t>frankyd33@gmail.com</t>
  </si>
  <si>
    <t>j.sinell88@gmail.com</t>
  </si>
  <si>
    <t>Jeff Sinell</t>
  </si>
  <si>
    <t>dbialowas@aa-inc.com</t>
  </si>
  <si>
    <t>Dwight Bialowas</t>
  </si>
  <si>
    <t>kiel.luse@gmail.com</t>
  </si>
  <si>
    <t>Kiel Luse</t>
  </si>
  <si>
    <t>Jason.Dario@traditionllc.com</t>
  </si>
  <si>
    <t>Jason Dario</t>
  </si>
  <si>
    <t>Nick Dario</t>
  </si>
  <si>
    <t>Sophia Dario</t>
  </si>
  <si>
    <t>jdytche@rich.com</t>
  </si>
  <si>
    <t>Jason Dytche</t>
  </si>
  <si>
    <t>Anthony Williams 1</t>
  </si>
  <si>
    <t>Anthony Williams 2</t>
  </si>
  <si>
    <t>Anthony Williams 3</t>
  </si>
  <si>
    <t>Anthony Williams 4</t>
  </si>
  <si>
    <t>Anthony Williams 5</t>
  </si>
  <si>
    <t>Anthony Williams 6</t>
  </si>
  <si>
    <t>Anthony Williams 7</t>
  </si>
  <si>
    <t>Anthony Williams 8</t>
  </si>
  <si>
    <t>creativeone87@gmail.com</t>
  </si>
  <si>
    <t>Anthony Williams</t>
  </si>
  <si>
    <t>Dave.Schlundt@vikingsprinkler.us</t>
  </si>
  <si>
    <t>David Schlundt</t>
  </si>
  <si>
    <t>tomh@metrobrickinc.com</t>
  </si>
  <si>
    <t>Tom Haws</t>
  </si>
  <si>
    <t>meldario1@yahoo.com</t>
  </si>
  <si>
    <t>Mel Dario</t>
  </si>
  <si>
    <t>cbassman2004@yahoo.com</t>
  </si>
  <si>
    <t>Chris Jorgensen</t>
  </si>
  <si>
    <t>Glenn Febbo 2</t>
  </si>
  <si>
    <t>Glenn Febbo 1</t>
  </si>
  <si>
    <t>Vince D'Anna</t>
  </si>
  <si>
    <t>vdanna@aol.com</t>
  </si>
  <si>
    <t>Rob St. Sauver 2</t>
  </si>
  <si>
    <t>Jake.enebak@traditionadevelopment.com</t>
  </si>
  <si>
    <t>Rob St. Sauver 1</t>
  </si>
  <si>
    <t>Jason Korfhage</t>
  </si>
  <si>
    <t>Leigh Ann Korfhage</t>
  </si>
  <si>
    <t>korfhage_j@hotmail.com</t>
  </si>
  <si>
    <t>lakorfhage@yahoo.com</t>
  </si>
  <si>
    <t>Karen Valento</t>
  </si>
  <si>
    <t>Mike Sorenson</t>
  </si>
  <si>
    <t>Momsfrrari@comcast.net</t>
  </si>
  <si>
    <t>mnsorenson@gmail.com</t>
  </si>
  <si>
    <t>carol01oh@aol.com</t>
  </si>
  <si>
    <t>Lane Stillings</t>
  </si>
  <si>
    <t>gfridley@dpsnd.org</t>
  </si>
  <si>
    <t>Guy Fridley</t>
  </si>
  <si>
    <t>dlhint@marketplacehome.com</t>
  </si>
  <si>
    <t>Dave Hintermeister 1</t>
  </si>
  <si>
    <t>Dave Hintermeister 2</t>
  </si>
  <si>
    <t>Dave Hintermeister</t>
  </si>
  <si>
    <t>Perpich.Bill@principal.com</t>
  </si>
  <si>
    <t>Bill Perpich 1</t>
  </si>
  <si>
    <t>Bill Perpich 2</t>
  </si>
  <si>
    <t>Bill Perpich</t>
  </si>
  <si>
    <t>Joe Verhasselt 1</t>
  </si>
  <si>
    <t>Joe Verhasselt 2</t>
  </si>
  <si>
    <t>Forrest Lehman 1</t>
  </si>
  <si>
    <t>Forrest Lehman 2</t>
  </si>
  <si>
    <t>Forrest Lehman 3</t>
  </si>
  <si>
    <t>forrestlehman@yahoo.com</t>
  </si>
  <si>
    <t>Forest Lehman</t>
  </si>
  <si>
    <t>bpaulz123@yahoo.com</t>
  </si>
  <si>
    <t>Ben Paulzine</t>
  </si>
  <si>
    <t>Matthew.McGregor@chrobinson.com</t>
  </si>
  <si>
    <t>Matthew McGregor</t>
  </si>
  <si>
    <t>Chris Lappen</t>
  </si>
  <si>
    <t>clappen86@gmail.com</t>
  </si>
  <si>
    <t>Paul.Olson@traditionllc.com</t>
  </si>
  <si>
    <t>Paul Olson</t>
  </si>
  <si>
    <t>brad.weinreich@thomsonreuters.com</t>
  </si>
  <si>
    <t>Brad Weinreich</t>
  </si>
  <si>
    <t>donaldraynolds@yahoo.com</t>
  </si>
  <si>
    <t>Donald Raynolds 1</t>
  </si>
  <si>
    <t>Donald Raynolds 2</t>
  </si>
  <si>
    <t>Donald Raynolds 3</t>
  </si>
  <si>
    <t>Donald Raynolds</t>
  </si>
  <si>
    <t>micmol25@msn.com</t>
  </si>
  <si>
    <t>Michael Moller</t>
  </si>
  <si>
    <t>john.d.haggerty@gmail.com</t>
  </si>
  <si>
    <t>John Haggerty</t>
  </si>
  <si>
    <t>Travis Emery 2</t>
  </si>
  <si>
    <t>Travis Emery 1</t>
  </si>
  <si>
    <t>bondchristine@yahoo.com</t>
  </si>
  <si>
    <t>Chris Bond</t>
  </si>
  <si>
    <t>dsorenson@welshco.com</t>
  </si>
  <si>
    <t>David Sorenson</t>
  </si>
  <si>
    <t>William Locke 1</t>
  </si>
  <si>
    <t>William Locke 2</t>
  </si>
  <si>
    <t>hoffman.d.jonathan@gmail.com</t>
  </si>
  <si>
    <t>Jonathan Hoffman</t>
  </si>
  <si>
    <t>ChadF@allianceinsuranceadvisors.com</t>
  </si>
  <si>
    <t>Chad Fuenffinger</t>
  </si>
  <si>
    <t>steveblasco@hotmail.com</t>
  </si>
  <si>
    <t>Robin@califsheetmetal.com</t>
  </si>
  <si>
    <t>Robin Hoffos</t>
  </si>
  <si>
    <t>Steve Blasco</t>
  </si>
  <si>
    <t>kjstreifel@hotmail.com</t>
  </si>
  <si>
    <t>Kevin Streifel</t>
  </si>
  <si>
    <t>cbeltrand@vessco.com</t>
  </si>
  <si>
    <t>Chad Beltrand</t>
  </si>
  <si>
    <t>Jason.Theis@glsmn.com</t>
  </si>
  <si>
    <t>Jason Theis</t>
  </si>
  <si>
    <t>brian.p.sefton@gmail.com</t>
  </si>
  <si>
    <t>Brian Sefton</t>
  </si>
  <si>
    <t>Emily Sefton</t>
  </si>
  <si>
    <t>Robert Bice</t>
  </si>
  <si>
    <t>aub.b24@comcast.net</t>
  </si>
  <si>
    <t>Tom Jones</t>
  </si>
  <si>
    <t>tom@renex.us</t>
  </si>
  <si>
    <t>kellen@2ndswing.com</t>
  </si>
  <si>
    <t>Kellen Krause</t>
  </si>
  <si>
    <t>deejota@yahoo.com</t>
  </si>
  <si>
    <t>DJ Schmidt</t>
  </si>
  <si>
    <t>Dpalm19@aol.com</t>
  </si>
  <si>
    <t>Dan Palmer</t>
  </si>
  <si>
    <t>2nd to Last</t>
  </si>
  <si>
    <t>Last Place</t>
  </si>
  <si>
    <t>Place</t>
  </si>
  <si>
    <t>Payout</t>
  </si>
  <si>
    <t>$50 2nd Swing</t>
  </si>
  <si>
    <t>Brian.Rak@mcgladrey.com</t>
  </si>
  <si>
    <t>lbecker268@gmail.com</t>
  </si>
  <si>
    <t>Lee Becker</t>
  </si>
  <si>
    <t>Stephen Johnson</t>
  </si>
  <si>
    <t>stickjohnson@bellsouth.net</t>
  </si>
  <si>
    <t>bmsimmons75@yahoo.com</t>
  </si>
  <si>
    <t>Brandon Simmons</t>
  </si>
  <si>
    <t>lvpoker2007@aol.com</t>
  </si>
  <si>
    <t>Rick Salzman 1</t>
  </si>
  <si>
    <t>Rick Salzman 2</t>
  </si>
  <si>
    <t>Rick Salzman 3</t>
  </si>
  <si>
    <t>Rick Salzman 4</t>
  </si>
  <si>
    <t>Rick Salzman 5</t>
  </si>
  <si>
    <t>Rick Salzman 6</t>
  </si>
  <si>
    <t>Rick Salzman 7</t>
  </si>
  <si>
    <t>Rick Salzman</t>
  </si>
  <si>
    <t>potterchiropractic@yahoo.com</t>
  </si>
  <si>
    <t>jonasutherland@hotmail.com</t>
  </si>
  <si>
    <t>Steve Potter</t>
  </si>
  <si>
    <t>Jon Sutherland</t>
  </si>
  <si>
    <t>nickquade007@yahoo.com</t>
  </si>
  <si>
    <t>Nick Quade 1</t>
  </si>
  <si>
    <t>Nick Quade 2</t>
  </si>
  <si>
    <t>Nick Quade</t>
  </si>
  <si>
    <t>Nick Quade 3</t>
  </si>
  <si>
    <t>Gianna Dario</t>
  </si>
  <si>
    <t>tim.leslie8@gmail.com</t>
  </si>
  <si>
    <t>Tim Leslie</t>
  </si>
  <si>
    <t>Tim Leslie (CASH)</t>
  </si>
  <si>
    <t>dmolsen@lithotechusa.com</t>
  </si>
  <si>
    <t>Darrick Olsen</t>
  </si>
  <si>
    <t>mwjohnson@seminole-logistics.com</t>
  </si>
  <si>
    <t>Michael Johnson</t>
  </si>
  <si>
    <t>timmy@freshjets.com</t>
  </si>
  <si>
    <t>Timmy Wozniak</t>
  </si>
  <si>
    <t>jacob.fick@gmail.com</t>
  </si>
  <si>
    <t>Jacob Fick</t>
  </si>
  <si>
    <t>jwerm@comcast.net</t>
  </si>
  <si>
    <t>Jeremy Wermerskirchen</t>
  </si>
  <si>
    <t>Jed Dealy</t>
  </si>
  <si>
    <t>Curt Przyborowski</t>
  </si>
  <si>
    <t>Curtskipski@yahoo.com</t>
  </si>
  <si>
    <t>mdeault@me.com</t>
  </si>
  <si>
    <t>Mark Deault</t>
  </si>
  <si>
    <t>james.m.green7@gmail.com</t>
  </si>
  <si>
    <t>James Green 1</t>
  </si>
  <si>
    <t>James Green 2</t>
  </si>
  <si>
    <t>kwroddy@gmail.com</t>
  </si>
  <si>
    <t>Kevin Roddy 1</t>
  </si>
  <si>
    <t>Kevin Roddy 2</t>
  </si>
  <si>
    <t>Kevin Roddy</t>
  </si>
  <si>
    <t>Kevin Roddy 3</t>
  </si>
  <si>
    <t>ryan.j.wensmann@gmail.com</t>
  </si>
  <si>
    <t>Ryan Wensmann 1</t>
  </si>
  <si>
    <t>Ryan Wensmann 2</t>
  </si>
  <si>
    <t>Ryan Wensmann</t>
  </si>
  <si>
    <t>pat.j.flynn@gmail.com</t>
  </si>
  <si>
    <t>Patrick Flynn</t>
  </si>
  <si>
    <t>jkburley@gmail.com</t>
  </si>
  <si>
    <t>justin.green@traditionllc.com</t>
  </si>
  <si>
    <t>Justin Green 1</t>
  </si>
  <si>
    <t>Justin Green 2</t>
  </si>
  <si>
    <t>Justin Green 3</t>
  </si>
  <si>
    <t>Jay Carpenter 1</t>
  </si>
  <si>
    <t>Jay Carpenter 2</t>
  </si>
  <si>
    <t>Tim Roddy</t>
  </si>
  <si>
    <t>apodmolik@gmail.com</t>
  </si>
  <si>
    <t>Andy Podmolik 1</t>
  </si>
  <si>
    <t>Andy Podmolik 2</t>
  </si>
  <si>
    <t>Andy Podmolik 3</t>
  </si>
  <si>
    <t>Andy Podmolik</t>
  </si>
  <si>
    <t>Jim Montbriand 1</t>
  </si>
  <si>
    <t>Jim Montbriand 2</t>
  </si>
  <si>
    <t>mmillman5@yahoo.com</t>
  </si>
  <si>
    <t>Matt Millman</t>
  </si>
  <si>
    <t>scottmcgregor11@gmail.com</t>
  </si>
  <si>
    <t>Scott McGregor 1</t>
  </si>
  <si>
    <t>Scott McGregor 2</t>
  </si>
  <si>
    <t>Scott McGregor 3</t>
  </si>
  <si>
    <t>Scott McGregor</t>
  </si>
  <si>
    <t>brewers_15@msn.com</t>
  </si>
  <si>
    <t>Dan Ford 1</t>
  </si>
  <si>
    <t>Dan Ford 2</t>
  </si>
  <si>
    <t>Dan Ford</t>
  </si>
  <si>
    <t>ryanradtke@kw.com</t>
  </si>
  <si>
    <t>Ryan Radtke</t>
  </si>
  <si>
    <t>rick@johnsonbazzle.com</t>
  </si>
  <si>
    <t>Rick Johnson</t>
  </si>
  <si>
    <t>Emily Brookshaw</t>
  </si>
  <si>
    <t>ebrook2@msn.com</t>
  </si>
  <si>
    <t>davclarke35@hotmail.com</t>
  </si>
  <si>
    <t>David Clarke</t>
  </si>
  <si>
    <t>Mira Young</t>
  </si>
  <si>
    <t>Thephantom@trackphantom.com</t>
  </si>
  <si>
    <t>Dave Valento 1</t>
  </si>
  <si>
    <t>Dave Valento 2</t>
  </si>
  <si>
    <t>Dave Valento 3</t>
  </si>
  <si>
    <t>Jaime@mackenthuns.com</t>
  </si>
  <si>
    <t>385 Boards</t>
  </si>
  <si>
    <t>Lanceschuette@formafeed.com</t>
  </si>
  <si>
    <t>jeddealy@comcast.net</t>
  </si>
  <si>
    <t>Michael Gerundo 3</t>
  </si>
  <si>
    <t>PLAYER</t>
  </si>
  <si>
    <t>EARNINGS</t>
  </si>
  <si>
    <t>Seung-yul Noh</t>
  </si>
  <si>
    <t>Last</t>
  </si>
  <si>
    <t>Finish</t>
  </si>
  <si>
    <t>Money Won</t>
  </si>
  <si>
    <t>2nd Swing $50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</si>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</sst>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trike/>
      <sz val="8"/>
      <color rgb="FFFF0000"/>
      <name val="Arial"/>
      <family val="2"/>
    </font>
    <font>
      <strike/>
      <sz val="8"/>
      <color rgb="FFFFFF00"/>
      <name val="Arial"/>
      <family val="2"/>
    </font>
    <font>
      <sz val="9"/>
      <name val="Gadugi"/>
      <family val="2"/>
    </font>
    <font>
      <sz val="9"/>
      <color theme="1"/>
      <name val="Gadugi"/>
      <family val="2"/>
    </font>
    <font>
      <b/>
      <sz val="10"/>
      <name val="Gadugi"/>
      <family val="2"/>
    </font>
    <font>
      <b/>
      <sz val="8"/>
      <color theme="1"/>
      <name val="Stanberry"/>
      <family val="4"/>
    </font>
    <font>
      <sz val="8"/>
      <color theme="0"/>
      <name val="Stanberry"/>
      <family val="4"/>
    </font>
    <font>
      <sz val="8"/>
      <color theme="1"/>
      <name val="Stanberry"/>
      <family val="4"/>
    </font>
    <font>
      <sz val="10"/>
      <name val="Stanberry"/>
      <family val="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2" fontId="2" fillId="2" borderId="0" xfId="0" applyNumberFormat="1" applyFont="1" applyFill="1" applyAlignment="1">
      <alignment horizontal="center" vertical="center"/>
    </xf>
    <xf numFmtId="0" fontId="2" fillId="10" borderId="23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vertical="center" wrapText="1"/>
    </xf>
    <xf numFmtId="0" fontId="2" fillId="10" borderId="26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vertical="center" wrapText="1"/>
    </xf>
    <xf numFmtId="0" fontId="2" fillId="11" borderId="24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vertical="center" wrapText="1"/>
    </xf>
    <xf numFmtId="0" fontId="2" fillId="11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27" xfId="0" applyFont="1" applyFill="1" applyBorder="1" applyAlignment="1">
      <alignment horizontal="left" vertical="center"/>
    </xf>
    <xf numFmtId="44" fontId="5" fillId="3" borderId="20" xfId="0" applyNumberFormat="1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44" fontId="5" fillId="6" borderId="4" xfId="1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44" fontId="5" fillId="5" borderId="4" xfId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44" fontId="5" fillId="4" borderId="4" xfId="1" applyFont="1" applyFill="1" applyBorder="1" applyAlignment="1">
      <alignment horizontal="left" vertical="center"/>
    </xf>
    <xf numFmtId="44" fontId="5" fillId="8" borderId="4" xfId="1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44" fontId="5" fillId="7" borderId="4" xfId="1" applyFont="1" applyFill="1" applyBorder="1" applyAlignment="1">
      <alignment horizontal="left" vertical="center"/>
    </xf>
    <xf numFmtId="44" fontId="5" fillId="9" borderId="4" xfId="1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11" borderId="27" xfId="0" applyFont="1" applyFill="1" applyBorder="1" applyAlignment="1">
      <alignment horizontal="left" vertical="center"/>
    </xf>
    <xf numFmtId="44" fontId="5" fillId="6" borderId="7" xfId="1" applyFont="1" applyFill="1" applyBorder="1" applyAlignment="1">
      <alignment horizontal="left" vertical="center"/>
    </xf>
    <xf numFmtId="44" fontId="5" fillId="5" borderId="7" xfId="1" applyFont="1" applyFill="1" applyBorder="1" applyAlignment="1">
      <alignment horizontal="left" vertical="center"/>
    </xf>
    <xf numFmtId="44" fontId="5" fillId="4" borderId="7" xfId="1" applyFont="1" applyFill="1" applyBorder="1" applyAlignment="1">
      <alignment horizontal="left" vertical="center"/>
    </xf>
    <xf numFmtId="44" fontId="5" fillId="8" borderId="7" xfId="1" applyFont="1" applyFill="1" applyBorder="1" applyAlignment="1">
      <alignment horizontal="left" vertical="center"/>
    </xf>
    <xf numFmtId="44" fontId="5" fillId="7" borderId="7" xfId="1" applyFont="1" applyFill="1" applyBorder="1" applyAlignment="1">
      <alignment horizontal="left" vertical="center"/>
    </xf>
    <xf numFmtId="44" fontId="5" fillId="9" borderId="7" xfId="1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11" borderId="2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11" borderId="20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4" fontId="5" fillId="11" borderId="0" xfId="1" applyFont="1" applyFill="1" applyBorder="1" applyAlignment="1">
      <alignment horizontal="left" vertical="center"/>
    </xf>
    <xf numFmtId="0" fontId="6" fillId="12" borderId="22" xfId="0" applyFont="1" applyFill="1" applyBorder="1" applyAlignment="1">
      <alignment horizontal="center" vertical="top" wrapText="1"/>
    </xf>
    <xf numFmtId="0" fontId="6" fillId="12" borderId="21" xfId="0" applyFont="1" applyFill="1" applyBorder="1" applyAlignment="1">
      <alignment horizontal="center" vertical="top" wrapText="1"/>
    </xf>
    <xf numFmtId="0" fontId="2" fillId="10" borderId="30" xfId="0" applyFont="1" applyFill="1" applyBorder="1" applyAlignment="1">
      <alignment vertical="center" wrapText="1"/>
    </xf>
    <xf numFmtId="0" fontId="6" fillId="12" borderId="31" xfId="0" applyFont="1" applyFill="1" applyBorder="1" applyAlignment="1">
      <alignment horizontal="center" vertical="top" wrapText="1"/>
    </xf>
    <xf numFmtId="0" fontId="2" fillId="11" borderId="3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top" wrapText="1"/>
    </xf>
    <xf numFmtId="9" fontId="2" fillId="10" borderId="35" xfId="2" applyFont="1" applyFill="1" applyBorder="1" applyAlignment="1">
      <alignment horizontal="center" vertical="center"/>
    </xf>
    <xf numFmtId="9" fontId="2" fillId="10" borderId="35" xfId="2" applyNumberFormat="1" applyFont="1" applyFill="1" applyBorder="1" applyAlignment="1">
      <alignment horizontal="center" vertical="center"/>
    </xf>
    <xf numFmtId="9" fontId="2" fillId="10" borderId="7" xfId="0" applyNumberFormat="1" applyFont="1" applyFill="1" applyBorder="1" applyAlignment="1">
      <alignment horizontal="center" vertical="center"/>
    </xf>
    <xf numFmtId="9" fontId="2" fillId="10" borderId="36" xfId="0" applyNumberFormat="1" applyFont="1" applyFill="1" applyBorder="1" applyAlignment="1">
      <alignment horizontal="center" vertical="center"/>
    </xf>
    <xf numFmtId="9" fontId="2" fillId="11" borderId="35" xfId="0" applyNumberFormat="1" applyFont="1" applyFill="1" applyBorder="1" applyAlignment="1">
      <alignment horizontal="center" vertical="center"/>
    </xf>
    <xf numFmtId="9" fontId="2" fillId="11" borderId="7" xfId="0" applyNumberFormat="1" applyFont="1" applyFill="1" applyBorder="1" applyAlignment="1">
      <alignment horizontal="center" vertical="center"/>
    </xf>
    <xf numFmtId="9" fontId="2" fillId="10" borderId="35" xfId="0" applyNumberFormat="1" applyFont="1" applyFill="1" applyBorder="1" applyAlignment="1">
      <alignment horizontal="center" vertical="center"/>
    </xf>
    <xf numFmtId="9" fontId="2" fillId="2" borderId="0" xfId="2" applyFont="1" applyFill="1" applyAlignment="1">
      <alignment vertical="center"/>
    </xf>
    <xf numFmtId="9" fontId="6" fillId="12" borderId="34" xfId="2" applyFont="1" applyFill="1" applyBorder="1" applyAlignment="1">
      <alignment horizontal="center" vertical="top" wrapText="1"/>
    </xf>
    <xf numFmtId="9" fontId="2" fillId="11" borderId="35" xfId="2" applyFont="1" applyFill="1" applyBorder="1" applyAlignment="1">
      <alignment horizontal="center" vertical="center"/>
    </xf>
    <xf numFmtId="9" fontId="2" fillId="11" borderId="7" xfId="2" applyFont="1" applyFill="1" applyBorder="1" applyAlignment="1">
      <alignment horizontal="center" vertical="center"/>
    </xf>
    <xf numFmtId="9" fontId="2" fillId="11" borderId="36" xfId="2" applyFont="1" applyFill="1" applyBorder="1" applyAlignment="1">
      <alignment horizontal="center" vertical="center"/>
    </xf>
    <xf numFmtId="9" fontId="2" fillId="10" borderId="7" xfId="2" applyFont="1" applyFill="1" applyBorder="1" applyAlignment="1">
      <alignment horizontal="center" vertical="center"/>
    </xf>
    <xf numFmtId="9" fontId="2" fillId="10" borderId="36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44" fontId="2" fillId="2" borderId="0" xfId="1" applyFont="1" applyFill="1" applyAlignment="1">
      <alignment horizontal="center" vertical="center"/>
    </xf>
    <xf numFmtId="44" fontId="2" fillId="2" borderId="0" xfId="1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44" fontId="2" fillId="2" borderId="38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4" fontId="8" fillId="2" borderId="8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4" fontId="8" fillId="2" borderId="9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4" fontId="2" fillId="2" borderId="33" xfId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44" fontId="9" fillId="2" borderId="40" xfId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44" fontId="2" fillId="2" borderId="42" xfId="1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top"/>
    </xf>
    <xf numFmtId="0" fontId="10" fillId="10" borderId="12" xfId="0" applyFont="1" applyFill="1" applyBorder="1" applyAlignment="1">
      <alignment horizontal="center" vertical="top"/>
    </xf>
    <xf numFmtId="0" fontId="10" fillId="10" borderId="13" xfId="0" applyFont="1" applyFill="1" applyBorder="1" applyAlignment="1">
      <alignment horizontal="center" vertical="top"/>
    </xf>
    <xf numFmtId="0" fontId="10" fillId="10" borderId="14" xfId="0" applyFont="1" applyFill="1" applyBorder="1" applyAlignment="1">
      <alignment horizontal="center" vertical="top" wrapText="1"/>
    </xf>
    <xf numFmtId="0" fontId="10" fillId="10" borderId="14" xfId="0" applyFont="1" applyFill="1" applyBorder="1" applyAlignment="1">
      <alignment horizontal="center" vertical="top"/>
    </xf>
    <xf numFmtId="0" fontId="10" fillId="6" borderId="15" xfId="0" applyFont="1" applyFill="1" applyBorder="1" applyAlignment="1">
      <alignment horizontal="center" vertical="top"/>
    </xf>
    <xf numFmtId="44" fontId="10" fillId="6" borderId="16" xfId="1" applyFont="1" applyFill="1" applyBorder="1" applyAlignment="1">
      <alignment horizontal="center" vertical="top"/>
    </xf>
    <xf numFmtId="0" fontId="10" fillId="6" borderId="16" xfId="0" applyFont="1" applyFill="1" applyBorder="1" applyAlignment="1">
      <alignment horizontal="center" vertical="top"/>
    </xf>
    <xf numFmtId="0" fontId="10" fillId="5" borderId="16" xfId="0" applyFont="1" applyFill="1" applyBorder="1" applyAlignment="1">
      <alignment horizontal="center" vertical="top"/>
    </xf>
    <xf numFmtId="44" fontId="10" fillId="5" borderId="16" xfId="1" applyFont="1" applyFill="1" applyBorder="1" applyAlignment="1">
      <alignment horizontal="center" vertical="top"/>
    </xf>
    <xf numFmtId="0" fontId="10" fillId="4" borderId="16" xfId="0" applyFont="1" applyFill="1" applyBorder="1" applyAlignment="1">
      <alignment horizontal="center" vertical="top"/>
    </xf>
    <xf numFmtId="44" fontId="10" fillId="4" borderId="16" xfId="1" applyFont="1" applyFill="1" applyBorder="1" applyAlignment="1">
      <alignment horizontal="center" vertical="top"/>
    </xf>
    <xf numFmtId="0" fontId="10" fillId="8" borderId="16" xfId="0" applyFont="1" applyFill="1" applyBorder="1" applyAlignment="1">
      <alignment horizontal="center" vertical="top"/>
    </xf>
    <xf numFmtId="44" fontId="10" fillId="8" borderId="16" xfId="1" applyFont="1" applyFill="1" applyBorder="1" applyAlignment="1">
      <alignment horizontal="center" vertical="top"/>
    </xf>
    <xf numFmtId="0" fontId="10" fillId="7" borderId="16" xfId="0" applyFont="1" applyFill="1" applyBorder="1" applyAlignment="1">
      <alignment horizontal="center" vertical="top"/>
    </xf>
    <xf numFmtId="44" fontId="10" fillId="7" borderId="16" xfId="1" applyFont="1" applyFill="1" applyBorder="1" applyAlignment="1">
      <alignment horizontal="center" vertical="top"/>
    </xf>
    <xf numFmtId="0" fontId="10" fillId="9" borderId="16" xfId="0" applyFont="1" applyFill="1" applyBorder="1" applyAlignment="1">
      <alignment horizontal="center" vertical="top"/>
    </xf>
    <xf numFmtId="44" fontId="10" fillId="9" borderId="16" xfId="1" applyFont="1" applyFill="1" applyBorder="1" applyAlignment="1">
      <alignment horizontal="center" vertical="top"/>
    </xf>
    <xf numFmtId="0" fontId="10" fillId="9" borderId="17" xfId="0" applyFont="1" applyFill="1" applyBorder="1" applyAlignment="1">
      <alignment horizontal="center" vertical="top"/>
    </xf>
    <xf numFmtId="0" fontId="10" fillId="9" borderId="18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3" fillId="11" borderId="20" xfId="0" applyFont="1" applyFill="1" applyBorder="1" applyAlignment="1">
      <alignment horizontal="left" vertical="center"/>
    </xf>
    <xf numFmtId="0" fontId="3" fillId="11" borderId="2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2" fontId="11" fillId="7" borderId="4" xfId="0" applyNumberFormat="1" applyFont="1" applyFill="1" applyBorder="1" applyAlignment="1">
      <alignment horizontal="left" vertical="center"/>
    </xf>
    <xf numFmtId="2" fontId="11" fillId="9" borderId="4" xfId="0" applyNumberFormat="1" applyFont="1" applyFill="1" applyBorder="1" applyAlignment="1">
      <alignment horizontal="left" vertical="center"/>
    </xf>
    <xf numFmtId="2" fontId="11" fillId="9" borderId="8" xfId="0" applyNumberFormat="1" applyFont="1" applyFill="1" applyBorder="1" applyAlignment="1">
      <alignment horizontal="left" vertical="center"/>
    </xf>
    <xf numFmtId="2" fontId="11" fillId="9" borderId="9" xfId="0" applyNumberFormat="1" applyFont="1" applyFill="1" applyBorder="1" applyAlignment="1">
      <alignment horizontal="left" vertical="center"/>
    </xf>
    <xf numFmtId="2" fontId="11" fillId="8" borderId="4" xfId="0" applyNumberFormat="1" applyFont="1" applyFill="1" applyBorder="1" applyAlignment="1">
      <alignment horizontal="left" vertical="center"/>
    </xf>
    <xf numFmtId="2" fontId="11" fillId="4" borderId="4" xfId="0" applyNumberFormat="1" applyFont="1" applyFill="1" applyBorder="1" applyAlignment="1">
      <alignment horizontal="left" vertical="center"/>
    </xf>
    <xf numFmtId="2" fontId="11" fillId="7" borderId="3" xfId="0" applyNumberFormat="1" applyFont="1" applyFill="1" applyBorder="1" applyAlignment="1">
      <alignment horizontal="left" vertical="center"/>
    </xf>
    <xf numFmtId="2" fontId="11" fillId="5" borderId="4" xfId="0" applyNumberFormat="1" applyFont="1" applyFill="1" applyBorder="1" applyAlignment="1">
      <alignment horizontal="left" vertical="center"/>
    </xf>
    <xf numFmtId="2" fontId="11" fillId="13" borderId="4" xfId="0" applyNumberFormat="1" applyFont="1" applyFill="1" applyBorder="1" applyAlignment="1">
      <alignment horizontal="left" vertical="center"/>
    </xf>
    <xf numFmtId="2" fontId="12" fillId="14" borderId="4" xfId="0" applyNumberFormat="1" applyFont="1" applyFill="1" applyBorder="1" applyAlignment="1">
      <alignment horizontal="left" vertical="center"/>
    </xf>
    <xf numFmtId="2" fontId="11" fillId="15" borderId="4" xfId="0" applyNumberFormat="1" applyFont="1" applyFill="1" applyBorder="1" applyAlignment="1">
      <alignment horizontal="left" vertical="center"/>
    </xf>
    <xf numFmtId="0" fontId="11" fillId="17" borderId="4" xfId="0" applyNumberFormat="1" applyFont="1" applyFill="1" applyBorder="1" applyAlignment="1" applyProtection="1">
      <alignment horizontal="left" vertical="top"/>
    </xf>
    <xf numFmtId="0" fontId="11" fillId="13" borderId="4" xfId="0" applyNumberFormat="1" applyFont="1" applyFill="1" applyBorder="1" applyAlignment="1" applyProtection="1">
      <alignment horizontal="left" vertical="top"/>
    </xf>
    <xf numFmtId="0" fontId="11" fillId="16" borderId="4" xfId="0" applyNumberFormat="1" applyFont="1" applyFill="1" applyBorder="1" applyAlignment="1" applyProtection="1">
      <alignment horizontal="left" vertical="top"/>
    </xf>
    <xf numFmtId="0" fontId="11" fillId="15" borderId="4" xfId="0" applyNumberFormat="1" applyFont="1" applyFill="1" applyBorder="1" applyAlignment="1" applyProtection="1">
      <alignment horizontal="left" vertical="top"/>
    </xf>
    <xf numFmtId="0" fontId="11" fillId="17" borderId="3" xfId="0" applyNumberFormat="1" applyFont="1" applyFill="1" applyBorder="1" applyAlignment="1" applyProtection="1">
      <alignment horizontal="left" vertical="top"/>
    </xf>
    <xf numFmtId="0" fontId="0" fillId="0" borderId="4" xfId="0" applyBorder="1"/>
    <xf numFmtId="6" fontId="0" fillId="0" borderId="4" xfId="0" applyNumberFormat="1" applyBorder="1"/>
    <xf numFmtId="44" fontId="2" fillId="6" borderId="4" xfId="1" applyFont="1" applyFill="1" applyBorder="1" applyAlignment="1">
      <alignment horizontal="left" vertical="center"/>
    </xf>
    <xf numFmtId="2" fontId="0" fillId="0" borderId="4" xfId="0" applyNumberFormat="1" applyBorder="1"/>
    <xf numFmtId="2" fontId="11" fillId="8" borderId="3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11" fillId="18" borderId="4" xfId="0" applyNumberFormat="1" applyFont="1" applyFill="1" applyBorder="1" applyAlignment="1" applyProtection="1">
      <alignment horizontal="left" vertical="top"/>
    </xf>
    <xf numFmtId="2" fontId="11" fillId="9" borderId="3" xfId="0" applyNumberFormat="1" applyFont="1" applyFill="1" applyBorder="1" applyAlignment="1">
      <alignment horizontal="left" vertical="center"/>
    </xf>
    <xf numFmtId="0" fontId="13" fillId="0" borderId="0" xfId="0" applyFont="1"/>
    <xf numFmtId="0" fontId="14" fillId="11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164" fontId="13" fillId="0" borderId="0" xfId="1" applyNumberFormat="1" applyFont="1"/>
    <xf numFmtId="0" fontId="14" fillId="11" borderId="3" xfId="0" applyFont="1" applyFill="1" applyBorder="1" applyAlignment="1">
      <alignment horizontal="left" vertical="center"/>
    </xf>
    <xf numFmtId="0" fontId="15" fillId="19" borderId="43" xfId="0" applyFont="1" applyFill="1" applyBorder="1" applyAlignment="1">
      <alignment horizontal="center"/>
    </xf>
    <xf numFmtId="0" fontId="15" fillId="19" borderId="44" xfId="0" applyFont="1" applyFill="1" applyBorder="1" applyAlignment="1">
      <alignment horizontal="center"/>
    </xf>
    <xf numFmtId="164" fontId="15" fillId="19" borderId="45" xfId="1" applyNumberFormat="1" applyFont="1" applyFill="1" applyBorder="1"/>
    <xf numFmtId="0" fontId="13" fillId="0" borderId="5" xfId="0" applyFont="1" applyBorder="1" applyAlignment="1">
      <alignment horizontal="center"/>
    </xf>
    <xf numFmtId="164" fontId="13" fillId="0" borderId="8" xfId="1" applyNumberFormat="1" applyFont="1" applyBorder="1"/>
    <xf numFmtId="0" fontId="13" fillId="0" borderId="6" xfId="0" applyFont="1" applyBorder="1" applyAlignment="1">
      <alignment horizontal="center"/>
    </xf>
    <xf numFmtId="164" fontId="13" fillId="0" borderId="9" xfId="1" applyNumberFormat="1" applyFont="1" applyBorder="1"/>
    <xf numFmtId="164" fontId="13" fillId="0" borderId="9" xfId="1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11" borderId="26" xfId="0" applyFont="1" applyFill="1" applyBorder="1" applyAlignment="1">
      <alignment horizontal="left" vertical="center"/>
    </xf>
    <xf numFmtId="164" fontId="13" fillId="0" borderId="33" xfId="1" applyNumberFormat="1" applyFont="1" applyBorder="1" applyAlignment="1">
      <alignment horizontal="center"/>
    </xf>
    <xf numFmtId="0" fontId="6" fillId="20" borderId="2" xfId="0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left" vertical="center"/>
    </xf>
    <xf numFmtId="0" fontId="6" fillId="20" borderId="19" xfId="0" applyFont="1" applyFill="1" applyBorder="1" applyAlignment="1">
      <alignment horizontal="left" vertical="center"/>
    </xf>
    <xf numFmtId="0" fontId="6" fillId="20" borderId="27" xfId="0" applyFont="1" applyFill="1" applyBorder="1" applyAlignment="1">
      <alignment horizontal="left" vertical="center"/>
    </xf>
    <xf numFmtId="44" fontId="6" fillId="20" borderId="20" xfId="0" applyNumberFormat="1" applyFont="1" applyFill="1" applyBorder="1" applyAlignment="1">
      <alignment horizontal="left" vertical="center"/>
    </xf>
    <xf numFmtId="0" fontId="6" fillId="20" borderId="1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/>
    </xf>
    <xf numFmtId="0" fontId="6" fillId="20" borderId="1" xfId="0" applyFont="1" applyFill="1" applyBorder="1" applyAlignment="1">
      <alignment horizontal="left" vertical="center"/>
    </xf>
    <xf numFmtId="0" fontId="16" fillId="10" borderId="4" xfId="0" applyFont="1" applyFill="1" applyBorder="1" applyAlignment="1">
      <alignment horizontal="center" vertical="top"/>
    </xf>
    <xf numFmtId="3" fontId="16" fillId="10" borderId="4" xfId="0" applyNumberFormat="1" applyFont="1" applyFill="1" applyBorder="1" applyAlignment="1">
      <alignment horizontal="center" vertical="top"/>
    </xf>
    <xf numFmtId="0" fontId="17" fillId="20" borderId="4" xfId="0" applyFont="1" applyFill="1" applyBorder="1" applyAlignment="1">
      <alignment horizontal="center" vertical="center"/>
    </xf>
    <xf numFmtId="0" fontId="17" fillId="20" borderId="4" xfId="0" applyFont="1" applyFill="1" applyBorder="1" applyAlignment="1">
      <alignment horizontal="left" vertical="center"/>
    </xf>
    <xf numFmtId="3" fontId="17" fillId="20" borderId="4" xfId="0" applyNumberFormat="1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left" vertical="center"/>
    </xf>
    <xf numFmtId="3" fontId="18" fillId="3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9" fillId="0" borderId="0" xfId="0" applyFont="1"/>
    <xf numFmtId="3" fontId="19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Totals!$D$3:$D$14</c:f>
              <c:strCache>
                <c:ptCount val="12"/>
                <c:pt idx="0">
                  <c:v>Jason Day</c:v>
                </c:pt>
                <c:pt idx="1">
                  <c:v>Rickie Fowler</c:v>
                </c:pt>
                <c:pt idx="2">
                  <c:v>Jim Furyk</c:v>
                </c:pt>
                <c:pt idx="3">
                  <c:v>Sergio Garcia</c:v>
                </c:pt>
                <c:pt idx="4">
                  <c:v>Dustin Johnson</c:v>
                </c:pt>
                <c:pt idx="5">
                  <c:v>Matt Kuchar</c:v>
                </c:pt>
                <c:pt idx="6">
                  <c:v>Rory McIlroy</c:v>
                </c:pt>
                <c:pt idx="7">
                  <c:v>Phil Mickelson</c:v>
                </c:pt>
                <c:pt idx="8">
                  <c:v>Adam Scott</c:v>
                </c:pt>
                <c:pt idx="9">
                  <c:v>Jordan Spieth</c:v>
                </c:pt>
                <c:pt idx="10">
                  <c:v>Henrik Stenson</c:v>
                </c:pt>
                <c:pt idx="11">
                  <c:v>Bubba Watson</c:v>
                </c:pt>
              </c:strCache>
            </c:strRef>
          </c:cat>
          <c:val>
            <c:numRef>
              <c:f>Totals!$E$3:$E$14</c:f>
              <c:numCache>
                <c:formatCode>General</c:formatCode>
                <c:ptCount val="12"/>
                <c:pt idx="0">
                  <c:v>97</c:v>
                </c:pt>
                <c:pt idx="1">
                  <c:v>26</c:v>
                </c:pt>
                <c:pt idx="2">
                  <c:v>1</c:v>
                </c:pt>
                <c:pt idx="3">
                  <c:v>7</c:v>
                </c:pt>
                <c:pt idx="4">
                  <c:v>85</c:v>
                </c:pt>
                <c:pt idx="5">
                  <c:v>27</c:v>
                </c:pt>
                <c:pt idx="6">
                  <c:v>131</c:v>
                </c:pt>
                <c:pt idx="7">
                  <c:v>26</c:v>
                </c:pt>
                <c:pt idx="8">
                  <c:v>29</c:v>
                </c:pt>
                <c:pt idx="9">
                  <c:v>199</c:v>
                </c:pt>
                <c:pt idx="10">
                  <c:v>33</c:v>
                </c:pt>
                <c:pt idx="1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9-4022-9B59-7730A647C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31341128"/>
        <c:axId val="331337600"/>
      </c:barChart>
      <c:catAx>
        <c:axId val="33134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331337600"/>
        <c:crosses val="autoZero"/>
        <c:auto val="1"/>
        <c:lblAlgn val="ctr"/>
        <c:lblOffset val="100"/>
        <c:noMultiLvlLbl val="0"/>
      </c:catAx>
      <c:valAx>
        <c:axId val="3313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31341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051977736082418E-2"/>
          <c:y val="7.7073445175110056E-2"/>
          <c:w val="0.94579682019018185"/>
          <c:h val="0.76690345119964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Totals!$D$15:$D$32</c:f>
              <c:strCache>
                <c:ptCount val="18"/>
                <c:pt idx="0">
                  <c:v>Victor Dubuisson</c:v>
                </c:pt>
                <c:pt idx="1">
                  <c:v>Ernie Els</c:v>
                </c:pt>
                <c:pt idx="2">
                  <c:v>J. B. Holmes</c:v>
                </c:pt>
                <c:pt idx="3">
                  <c:v>Billy Horschel</c:v>
                </c:pt>
                <c:pt idx="4">
                  <c:v>Zach Johnson</c:v>
                </c:pt>
                <c:pt idx="5">
                  <c:v>Martin Kaymer</c:v>
                </c:pt>
                <c:pt idx="6">
                  <c:v>Hideki Matsuyama</c:v>
                </c:pt>
                <c:pt idx="7">
                  <c:v>Graeme McDowell</c:v>
                </c:pt>
                <c:pt idx="8">
                  <c:v>Louis Oosthuizen</c:v>
                </c:pt>
                <c:pt idx="9">
                  <c:v>Ian Poulter</c:v>
                </c:pt>
                <c:pt idx="10">
                  <c:v>Patrick Reed</c:v>
                </c:pt>
                <c:pt idx="11">
                  <c:v>Justin Rose</c:v>
                </c:pt>
                <c:pt idx="12">
                  <c:v>Charl Schwartzel</c:v>
                </c:pt>
                <c:pt idx="13">
                  <c:v>Webb Simpson</c:v>
                </c:pt>
                <c:pt idx="14">
                  <c:v>Brandt Snedeker</c:v>
                </c:pt>
                <c:pt idx="15">
                  <c:v>Jimmy Walker</c:v>
                </c:pt>
                <c:pt idx="16">
                  <c:v>Lee Westwood</c:v>
                </c:pt>
                <c:pt idx="17">
                  <c:v>Gary Woodland</c:v>
                </c:pt>
              </c:strCache>
            </c:strRef>
          </c:cat>
          <c:val>
            <c:numRef>
              <c:f>Totals!$E$15:$E$32</c:f>
              <c:numCache>
                <c:formatCode>General</c:formatCode>
                <c:ptCount val="18"/>
                <c:pt idx="0">
                  <c:v>14</c:v>
                </c:pt>
                <c:pt idx="1">
                  <c:v>2</c:v>
                </c:pt>
                <c:pt idx="2">
                  <c:v>76</c:v>
                </c:pt>
                <c:pt idx="3">
                  <c:v>16</c:v>
                </c:pt>
                <c:pt idx="4">
                  <c:v>21</c:v>
                </c:pt>
                <c:pt idx="5">
                  <c:v>21</c:v>
                </c:pt>
                <c:pt idx="6">
                  <c:v>26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124</c:v>
                </c:pt>
                <c:pt idx="11">
                  <c:v>48</c:v>
                </c:pt>
                <c:pt idx="12">
                  <c:v>6</c:v>
                </c:pt>
                <c:pt idx="13">
                  <c:v>5</c:v>
                </c:pt>
                <c:pt idx="14">
                  <c:v>58</c:v>
                </c:pt>
                <c:pt idx="15">
                  <c:v>245</c:v>
                </c:pt>
                <c:pt idx="16">
                  <c:v>64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3-4EFC-BD16-B37FEE3C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331340736"/>
        <c:axId val="331333680"/>
      </c:barChart>
      <c:catAx>
        <c:axId val="33134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331333680"/>
        <c:crosses val="autoZero"/>
        <c:auto val="1"/>
        <c:lblAlgn val="ctr"/>
        <c:lblOffset val="100"/>
        <c:noMultiLvlLbl val="0"/>
      </c:catAx>
      <c:valAx>
        <c:axId val="331333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31340736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Totals!$E$2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Totals!$D$33:$D$56</c:f>
              <c:strCache>
                <c:ptCount val="24"/>
                <c:pt idx="0">
                  <c:v>Sang Moon Bae</c:v>
                </c:pt>
                <c:pt idx="1">
                  <c:v>Jonas Blixt</c:v>
                </c:pt>
                <c:pt idx="2">
                  <c:v>Keegan Bradley</c:v>
                </c:pt>
                <c:pt idx="3">
                  <c:v>Angel Cabrera</c:v>
                </c:pt>
                <c:pt idx="4">
                  <c:v>Paul Casey</c:v>
                </c:pt>
                <c:pt idx="5">
                  <c:v>Fred Couples</c:v>
                </c:pt>
                <c:pt idx="6">
                  <c:v>Luke Donald</c:v>
                </c:pt>
                <c:pt idx="7">
                  <c:v>Jamie Donaldson</c:v>
                </c:pt>
                <c:pt idx="8">
                  <c:v>Jason Dufner</c:v>
                </c:pt>
                <c:pt idx="9">
                  <c:v>Matt Every</c:v>
                </c:pt>
                <c:pt idx="10">
                  <c:v>Bill Haas</c:v>
                </c:pt>
                <c:pt idx="11">
                  <c:v>Padraig Harrington</c:v>
                </c:pt>
                <c:pt idx="12">
                  <c:v>Charley Hoffman</c:v>
                </c:pt>
                <c:pt idx="13">
                  <c:v>Miguel Angel Jimenez</c:v>
                </c:pt>
                <c:pt idx="14">
                  <c:v>Chris Kirk</c:v>
                </c:pt>
                <c:pt idx="15">
                  <c:v>Brooks Koepka</c:v>
                </c:pt>
                <c:pt idx="16">
                  <c:v>Shane Lowry</c:v>
                </c:pt>
                <c:pt idx="17">
                  <c:v>Hunter Mahan</c:v>
                </c:pt>
                <c:pt idx="18">
                  <c:v>Ryan Moore</c:v>
                </c:pt>
                <c:pt idx="19">
                  <c:v>Kevin Na</c:v>
                </c:pt>
                <c:pt idx="20">
                  <c:v>Ryan Palmer</c:v>
                </c:pt>
                <c:pt idx="21">
                  <c:v>Kevin Streelman</c:v>
                </c:pt>
                <c:pt idx="22">
                  <c:v>Steve Stricker</c:v>
                </c:pt>
                <c:pt idx="23">
                  <c:v>Tiger Woods</c:v>
                </c:pt>
              </c:strCache>
            </c:strRef>
          </c:cat>
          <c:val>
            <c:numRef>
              <c:f>Totals!$E$33:$E$56</c:f>
              <c:numCache>
                <c:formatCode>General</c:formatCode>
                <c:ptCount val="24"/>
                <c:pt idx="0">
                  <c:v>11</c:v>
                </c:pt>
                <c:pt idx="1">
                  <c:v>60</c:v>
                </c:pt>
                <c:pt idx="2">
                  <c:v>99</c:v>
                </c:pt>
                <c:pt idx="3">
                  <c:v>57</c:v>
                </c:pt>
                <c:pt idx="4">
                  <c:v>125</c:v>
                </c:pt>
                <c:pt idx="5">
                  <c:v>38</c:v>
                </c:pt>
                <c:pt idx="6">
                  <c:v>23</c:v>
                </c:pt>
                <c:pt idx="7">
                  <c:v>18</c:v>
                </c:pt>
                <c:pt idx="8">
                  <c:v>21</c:v>
                </c:pt>
                <c:pt idx="9">
                  <c:v>4</c:v>
                </c:pt>
                <c:pt idx="10">
                  <c:v>88</c:v>
                </c:pt>
                <c:pt idx="11">
                  <c:v>23</c:v>
                </c:pt>
                <c:pt idx="12">
                  <c:v>20</c:v>
                </c:pt>
                <c:pt idx="13">
                  <c:v>30</c:v>
                </c:pt>
                <c:pt idx="14">
                  <c:v>26</c:v>
                </c:pt>
                <c:pt idx="15">
                  <c:v>72</c:v>
                </c:pt>
                <c:pt idx="16">
                  <c:v>3</c:v>
                </c:pt>
                <c:pt idx="17">
                  <c:v>72</c:v>
                </c:pt>
                <c:pt idx="18">
                  <c:v>102</c:v>
                </c:pt>
                <c:pt idx="19">
                  <c:v>46</c:v>
                </c:pt>
                <c:pt idx="20">
                  <c:v>74</c:v>
                </c:pt>
                <c:pt idx="21">
                  <c:v>4</c:v>
                </c:pt>
                <c:pt idx="22">
                  <c:v>18</c:v>
                </c:pt>
                <c:pt idx="2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9-4C5C-BB6F-D67372686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331336032"/>
        <c:axId val="331339168"/>
      </c:barChart>
      <c:catAx>
        <c:axId val="3313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331339168"/>
        <c:crosses val="autoZero"/>
        <c:auto val="1"/>
        <c:lblAlgn val="ctr"/>
        <c:lblOffset val="100"/>
        <c:noMultiLvlLbl val="0"/>
      </c:catAx>
      <c:valAx>
        <c:axId val="331339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3133603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D</a:t>
            </a:r>
          </a:p>
        </c:rich>
      </c:tx>
      <c:layout>
        <c:manualLayout>
          <c:xMode val="edge"/>
          <c:yMode val="edge"/>
          <c:x val="0.46719021477949063"/>
          <c:y val="1.388894197691308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Totals!$J$2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Totals!$I$3:$I$26</c:f>
              <c:strCache>
                <c:ptCount val="24"/>
                <c:pt idx="0">
                  <c:v>Thomas Bjorn</c:v>
                </c:pt>
                <c:pt idx="1">
                  <c:v>Erik Compton</c:v>
                </c:pt>
                <c:pt idx="2">
                  <c:v>Ben Crane</c:v>
                </c:pt>
                <c:pt idx="3">
                  <c:v>Stephen Gallacher</c:v>
                </c:pt>
                <c:pt idx="4">
                  <c:v>Branden Grace</c:v>
                </c:pt>
                <c:pt idx="5">
                  <c:v>James Hahn</c:v>
                </c:pt>
                <c:pt idx="6">
                  <c:v>Brian Harman</c:v>
                </c:pt>
                <c:pt idx="7">
                  <c:v>Russell Henley</c:v>
                </c:pt>
                <c:pt idx="8">
                  <c:v>Morgan Hoffmann</c:v>
                </c:pt>
                <c:pt idx="9">
                  <c:v>Mikko Ilonen</c:v>
                </c:pt>
                <c:pt idx="10">
                  <c:v>Thongchai Jaidee</c:v>
                </c:pt>
                <c:pt idx="11">
                  <c:v>Anirban Lahriri</c:v>
                </c:pt>
                <c:pt idx="12">
                  <c:v>Marc Leishman</c:v>
                </c:pt>
                <c:pt idx="13">
                  <c:v>Joost Luiten</c:v>
                </c:pt>
                <c:pt idx="14">
                  <c:v>Ben Martin</c:v>
                </c:pt>
                <c:pt idx="15">
                  <c:v>Seung-Yul Noh</c:v>
                </c:pt>
                <c:pt idx="16">
                  <c:v>Geoff Ogilvy</c:v>
                </c:pt>
                <c:pt idx="17">
                  <c:v>John Senden</c:v>
                </c:pt>
                <c:pt idx="18">
                  <c:v>Robert Streb</c:v>
                </c:pt>
                <c:pt idx="19">
                  <c:v>Brendon Todd</c:v>
                </c:pt>
                <c:pt idx="20">
                  <c:v>Cameron Tingale</c:v>
                </c:pt>
                <c:pt idx="21">
                  <c:v>Camilo Villegas</c:v>
                </c:pt>
                <c:pt idx="22">
                  <c:v>Bernd Wiesberger</c:v>
                </c:pt>
                <c:pt idx="23">
                  <c:v>Danny Willett</c:v>
                </c:pt>
              </c:strCache>
            </c:strRef>
          </c:cat>
          <c:val>
            <c:numRef>
              <c:f>Totals!$J$3:$J$26</c:f>
              <c:numCache>
                <c:formatCode>General</c:formatCode>
                <c:ptCount val="24"/>
                <c:pt idx="0">
                  <c:v>99</c:v>
                </c:pt>
                <c:pt idx="1">
                  <c:v>15</c:v>
                </c:pt>
                <c:pt idx="2">
                  <c:v>23</c:v>
                </c:pt>
                <c:pt idx="3">
                  <c:v>35</c:v>
                </c:pt>
                <c:pt idx="4">
                  <c:v>79</c:v>
                </c:pt>
                <c:pt idx="5">
                  <c:v>31</c:v>
                </c:pt>
                <c:pt idx="6">
                  <c:v>16</c:v>
                </c:pt>
                <c:pt idx="7">
                  <c:v>208</c:v>
                </c:pt>
                <c:pt idx="8">
                  <c:v>51</c:v>
                </c:pt>
                <c:pt idx="9">
                  <c:v>7</c:v>
                </c:pt>
                <c:pt idx="10">
                  <c:v>16</c:v>
                </c:pt>
                <c:pt idx="11">
                  <c:v>9</c:v>
                </c:pt>
                <c:pt idx="12">
                  <c:v>3</c:v>
                </c:pt>
                <c:pt idx="13">
                  <c:v>61</c:v>
                </c:pt>
                <c:pt idx="14">
                  <c:v>33</c:v>
                </c:pt>
                <c:pt idx="15">
                  <c:v>21</c:v>
                </c:pt>
                <c:pt idx="16">
                  <c:v>89</c:v>
                </c:pt>
                <c:pt idx="17">
                  <c:v>104</c:v>
                </c:pt>
                <c:pt idx="18">
                  <c:v>31</c:v>
                </c:pt>
                <c:pt idx="19">
                  <c:v>66</c:v>
                </c:pt>
                <c:pt idx="20">
                  <c:v>77</c:v>
                </c:pt>
                <c:pt idx="21">
                  <c:v>32</c:v>
                </c:pt>
                <c:pt idx="22">
                  <c:v>22</c:v>
                </c:pt>
                <c:pt idx="2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6-4549-9E25-C8DF6AB2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85"/>
        <c:axId val="331334856"/>
        <c:axId val="331336816"/>
      </c:barChart>
      <c:catAx>
        <c:axId val="33133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331336816"/>
        <c:crosses val="autoZero"/>
        <c:auto val="1"/>
        <c:lblAlgn val="ctr"/>
        <c:lblOffset val="100"/>
        <c:noMultiLvlLbl val="0"/>
      </c:catAx>
      <c:valAx>
        <c:axId val="33133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31334856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Totals!$J$2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Totals!$I$27:$I$40</c:f>
              <c:strCache>
                <c:ptCount val="14"/>
                <c:pt idx="0">
                  <c:v>Darren Clarke</c:v>
                </c:pt>
                <c:pt idx="1">
                  <c:v>Tim Clark</c:v>
                </c:pt>
                <c:pt idx="2">
                  <c:v>Ben Crenshaw</c:v>
                </c:pt>
                <c:pt idx="3">
                  <c:v>Trevor Immelmann</c:v>
                </c:pt>
                <c:pt idx="4">
                  <c:v>Bernhard Langer</c:v>
                </c:pt>
                <c:pt idx="5">
                  <c:v>Sandy Lyle</c:v>
                </c:pt>
                <c:pt idx="6">
                  <c:v>Larry Mize</c:v>
                </c:pt>
                <c:pt idx="7">
                  <c:v>Jose Maria Olazabal</c:v>
                </c:pt>
                <c:pt idx="8">
                  <c:v>Mark O'Meara</c:v>
                </c:pt>
                <c:pt idx="9">
                  <c:v>Vijay Singh</c:v>
                </c:pt>
                <c:pt idx="10">
                  <c:v>Kevin Stadler</c:v>
                </c:pt>
                <c:pt idx="11">
                  <c:v>Tom Watson</c:v>
                </c:pt>
                <c:pt idx="12">
                  <c:v>Mike Weir</c:v>
                </c:pt>
                <c:pt idx="13">
                  <c:v>Ian Woosnam</c:v>
                </c:pt>
              </c:strCache>
            </c:strRef>
          </c:cat>
          <c:val>
            <c:numRef>
              <c:f>Totals!$J$27:$J$40</c:f>
              <c:numCache>
                <c:formatCode>General</c:formatCode>
                <c:ptCount val="14"/>
                <c:pt idx="0">
                  <c:v>35</c:v>
                </c:pt>
                <c:pt idx="1">
                  <c:v>0</c:v>
                </c:pt>
                <c:pt idx="2">
                  <c:v>6</c:v>
                </c:pt>
                <c:pt idx="3">
                  <c:v>78</c:v>
                </c:pt>
                <c:pt idx="4">
                  <c:v>182</c:v>
                </c:pt>
                <c:pt idx="5">
                  <c:v>4</c:v>
                </c:pt>
                <c:pt idx="6">
                  <c:v>0</c:v>
                </c:pt>
                <c:pt idx="7">
                  <c:v>37</c:v>
                </c:pt>
                <c:pt idx="8">
                  <c:v>13</c:v>
                </c:pt>
                <c:pt idx="9">
                  <c:v>258</c:v>
                </c:pt>
                <c:pt idx="10">
                  <c:v>110</c:v>
                </c:pt>
                <c:pt idx="11">
                  <c:v>10</c:v>
                </c:pt>
                <c:pt idx="12">
                  <c:v>34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D-488A-9A62-FF1FC6AB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85"/>
        <c:axId val="331335248"/>
        <c:axId val="246854568"/>
      </c:barChart>
      <c:catAx>
        <c:axId val="33133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246854568"/>
        <c:crosses val="autoZero"/>
        <c:auto val="1"/>
        <c:lblAlgn val="ctr"/>
        <c:lblOffset val="100"/>
        <c:noMultiLvlLbl val="0"/>
      </c:catAx>
      <c:valAx>
        <c:axId val="246854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3133524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Group F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Totals!$J$2</c:f>
              <c:strCache>
                <c:ptCount val="1"/>
                <c:pt idx="0">
                  <c:v>Number selected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Totals!$I$41:$I$47</c:f>
              <c:strCache>
                <c:ptCount val="7"/>
                <c:pt idx="0">
                  <c:v>Corey Conners</c:v>
                </c:pt>
                <c:pt idx="1">
                  <c:v>Matias Dominguez</c:v>
                </c:pt>
                <c:pt idx="2">
                  <c:v>Scott Harvey</c:v>
                </c:pt>
                <c:pt idx="3">
                  <c:v>Byron Meth</c:v>
                </c:pt>
                <c:pt idx="4">
                  <c:v>Antonio Murdaca</c:v>
                </c:pt>
                <c:pt idx="5">
                  <c:v>Bradley Neil</c:v>
                </c:pt>
                <c:pt idx="6">
                  <c:v>Gunn Yang</c:v>
                </c:pt>
              </c:strCache>
            </c:strRef>
          </c:cat>
          <c:val>
            <c:numRef>
              <c:f>Totals!$J$41:$J$47</c:f>
              <c:numCache>
                <c:formatCode>General</c:formatCode>
                <c:ptCount val="7"/>
                <c:pt idx="0">
                  <c:v>224</c:v>
                </c:pt>
                <c:pt idx="1">
                  <c:v>35</c:v>
                </c:pt>
                <c:pt idx="2">
                  <c:v>121</c:v>
                </c:pt>
                <c:pt idx="3">
                  <c:v>60</c:v>
                </c:pt>
                <c:pt idx="4">
                  <c:v>35</c:v>
                </c:pt>
                <c:pt idx="5">
                  <c:v>122</c:v>
                </c:pt>
                <c:pt idx="6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5-4CA6-BA1B-09311961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-85"/>
        <c:axId val="246852608"/>
        <c:axId val="246853392"/>
      </c:barChart>
      <c:catAx>
        <c:axId val="2468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1"/>
            </a:pPr>
            <a:endParaRPr lang="en-US"/>
          </a:p>
        </c:txPr>
        <c:crossAx val="246853392"/>
        <c:crosses val="autoZero"/>
        <c:auto val="1"/>
        <c:lblAlgn val="ctr"/>
        <c:lblOffset val="100"/>
        <c:noMultiLvlLbl val="0"/>
      </c:catAx>
      <c:valAx>
        <c:axId val="24685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24685260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  <pageSetUpPr fitToPage="1"/>
  </sheetPr>
  <dimension ref="A1:AG1048576"/>
  <sheetViews>
    <sheetView tabSelected="1" zoomScaleNormal="100" workbookViewId="0">
      <pane xSplit="2" ySplit="1" topLeftCell="E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25" defaultRowHeight="10.9"/>
  <cols>
    <col min="1" max="1" width="4.625" style="31" customWidth="1"/>
    <col min="2" max="2" width="16.5" style="58" bestFit="1" customWidth="1"/>
    <col min="3" max="3" width="27.875" style="58" hidden="1" customWidth="1"/>
    <col min="4" max="4" width="16.5" style="58" hidden="1" customWidth="1"/>
    <col min="5" max="5" width="11.75" style="31" bestFit="1" customWidth="1"/>
    <col min="6" max="6" width="12.25" style="31" bestFit="1" customWidth="1"/>
    <col min="7" max="7" width="14.375" style="59" bestFit="1" customWidth="1"/>
    <col min="8" max="8" width="12.25" style="31" bestFit="1" customWidth="1"/>
    <col min="9" max="9" width="14.375" style="59" bestFit="1" customWidth="1"/>
    <col min="10" max="10" width="12.875" style="31" bestFit="1" customWidth="1"/>
    <col min="11" max="11" width="14.375" style="59" bestFit="1" customWidth="1"/>
    <col min="12" max="12" width="12.875" style="31" bestFit="1" customWidth="1"/>
    <col min="13" max="13" width="14.375" style="59" bestFit="1" customWidth="1"/>
    <col min="14" max="14" width="15" style="31" bestFit="1" customWidth="1"/>
    <col min="15" max="15" width="14.375" style="59" bestFit="1" customWidth="1"/>
    <col min="16" max="16" width="12.625" style="31" bestFit="1" customWidth="1"/>
    <col min="17" max="17" width="14.375" style="59" bestFit="1" customWidth="1"/>
    <col min="18" max="18" width="15" style="31" bestFit="1" customWidth="1"/>
    <col min="19" max="19" width="14.375" style="59" bestFit="1" customWidth="1"/>
    <col min="20" max="20" width="12.625" style="31" bestFit="1" customWidth="1"/>
    <col min="21" max="21" width="14.375" style="59" bestFit="1" customWidth="1"/>
    <col min="22" max="22" width="12.625" style="31" bestFit="1" customWidth="1"/>
    <col min="23" max="23" width="14.375" style="59" bestFit="1" customWidth="1"/>
    <col min="24" max="24" width="12.625" style="31" bestFit="1" customWidth="1"/>
    <col min="25" max="25" width="14.375" style="59" bestFit="1" customWidth="1"/>
    <col min="26" max="26" width="14" style="31" bestFit="1" customWidth="1"/>
    <col min="27" max="27" width="14.25" style="59" bestFit="1" customWidth="1"/>
    <col min="28" max="28" width="12.5" style="31" bestFit="1" customWidth="1"/>
    <col min="29" max="29" width="14.25" style="59" bestFit="1" customWidth="1"/>
    <col min="30" max="30" width="12.875" style="31" bestFit="1" customWidth="1"/>
    <col min="31" max="31" width="14.25" style="59" bestFit="1" customWidth="1"/>
    <col min="32" max="32" width="12.875" style="31" bestFit="1" customWidth="1"/>
    <col min="33" max="33" width="9.25" style="59" bestFit="1" customWidth="1"/>
    <col min="34" max="34" width="17.5" style="31" customWidth="1"/>
    <col min="35" max="16384" width="9.125" style="31"/>
  </cols>
  <sheetData>
    <row r="1" spans="1:33" s="124" customFormat="1" ht="24.65" customHeight="1" thickTop="1" thickBot="1">
      <c r="A1" s="104" t="s">
        <v>885</v>
      </c>
      <c r="B1" s="105" t="s">
        <v>31</v>
      </c>
      <c r="C1" s="106" t="s">
        <v>22</v>
      </c>
      <c r="D1" s="107" t="s">
        <v>23</v>
      </c>
      <c r="E1" s="108" t="s">
        <v>51</v>
      </c>
      <c r="F1" s="109" t="s">
        <v>1</v>
      </c>
      <c r="G1" s="110" t="s">
        <v>0</v>
      </c>
      <c r="H1" s="111" t="s">
        <v>2</v>
      </c>
      <c r="I1" s="110" t="s">
        <v>3</v>
      </c>
      <c r="J1" s="112" t="s">
        <v>15</v>
      </c>
      <c r="K1" s="113" t="s">
        <v>4</v>
      </c>
      <c r="L1" s="112" t="s">
        <v>14</v>
      </c>
      <c r="M1" s="113" t="s">
        <v>5</v>
      </c>
      <c r="N1" s="114" t="s">
        <v>13</v>
      </c>
      <c r="O1" s="115" t="s">
        <v>6</v>
      </c>
      <c r="P1" s="114" t="s">
        <v>12</v>
      </c>
      <c r="Q1" s="115" t="s">
        <v>7</v>
      </c>
      <c r="R1" s="114" t="s">
        <v>90</v>
      </c>
      <c r="S1" s="115" t="s">
        <v>91</v>
      </c>
      <c r="T1" s="116" t="s">
        <v>9</v>
      </c>
      <c r="U1" s="117" t="s">
        <v>11</v>
      </c>
      <c r="V1" s="116" t="s">
        <v>8</v>
      </c>
      <c r="W1" s="117" t="s">
        <v>10</v>
      </c>
      <c r="X1" s="116" t="s">
        <v>92</v>
      </c>
      <c r="Y1" s="117" t="s">
        <v>93</v>
      </c>
      <c r="Z1" s="118" t="s">
        <v>16</v>
      </c>
      <c r="AA1" s="119" t="s">
        <v>17</v>
      </c>
      <c r="AB1" s="118" t="s">
        <v>20</v>
      </c>
      <c r="AC1" s="119" t="s">
        <v>18</v>
      </c>
      <c r="AD1" s="120" t="s">
        <v>21</v>
      </c>
      <c r="AE1" s="121" t="s">
        <v>19</v>
      </c>
      <c r="AF1" s="122" t="s">
        <v>36</v>
      </c>
      <c r="AG1" s="123" t="s">
        <v>37</v>
      </c>
    </row>
    <row r="2" spans="1:33" ht="11.55" thickTop="1">
      <c r="A2" s="168">
        <v>1</v>
      </c>
      <c r="B2" s="169" t="s">
        <v>87</v>
      </c>
      <c r="C2" s="170" t="s">
        <v>89</v>
      </c>
      <c r="D2" s="171" t="s">
        <v>88</v>
      </c>
      <c r="E2" s="172">
        <f t="shared" ref="E2:E65" si="0">SUM(G2)+I2+K2+M2+O2+Q2+S2+U2+W2+Y2+AA2+AC2+AE2+AG2</f>
        <v>4255600</v>
      </c>
      <c r="F2" s="20" t="s">
        <v>34</v>
      </c>
      <c r="G2" s="21">
        <f>VLOOKUP(F2,Sheet2!$A$3:$B$99,2,FALSE)</f>
        <v>880000</v>
      </c>
      <c r="H2" s="22" t="s">
        <v>94</v>
      </c>
      <c r="I2" s="21">
        <f>VLOOKUP(H2,Sheet2!$A$3:$B$99,2,FALSE)</f>
        <v>1800000</v>
      </c>
      <c r="J2" s="23" t="s">
        <v>42</v>
      </c>
      <c r="K2" s="24">
        <f>VLOOKUP(J2,Sheet2!$A$3:$B$99,2,FALSE)</f>
        <v>23800</v>
      </c>
      <c r="L2" s="23" t="s">
        <v>60</v>
      </c>
      <c r="M2" s="24">
        <f>VLOOKUP(L2,Sheet2!$A$3:$B$99,2,FALSE)</f>
        <v>880000</v>
      </c>
      <c r="N2" s="25" t="s">
        <v>109</v>
      </c>
      <c r="O2" s="26">
        <f>VLOOKUP(N2,Sheet2!$A$3:$B$99,2,FALSE)</f>
        <v>68000</v>
      </c>
      <c r="P2" s="25" t="s">
        <v>174</v>
      </c>
      <c r="Q2" s="26">
        <f>VLOOKUP(P2,Sheet2!$A$3:$B$99,2,FALSE)</f>
        <v>270000</v>
      </c>
      <c r="R2" s="25" t="s">
        <v>32</v>
      </c>
      <c r="S2" s="26">
        <f>VLOOKUP(R2,Sheet2!$A$3:$B$99,2,FALSE)</f>
        <v>270000</v>
      </c>
      <c r="T2" s="148" t="s">
        <v>75</v>
      </c>
      <c r="U2" s="27">
        <f>VLOOKUP(T2,Sheet2!$A$3:$B$99,2,FALSE)</f>
        <v>10000</v>
      </c>
      <c r="V2" s="143" t="s">
        <v>193</v>
      </c>
      <c r="W2" s="27">
        <f>VLOOKUP(V2,Sheet2!$A$3:$B$99,2,FALSE)</f>
        <v>10000</v>
      </c>
      <c r="X2" s="143" t="s">
        <v>182</v>
      </c>
      <c r="Y2" s="27">
        <f>VLOOKUP(X2,Sheet2!$A$3:$B$99,2,FALSE)</f>
        <v>10000</v>
      </c>
      <c r="Z2" s="28" t="s">
        <v>76</v>
      </c>
      <c r="AA2" s="29">
        <f>VLOOKUP(Z2,Sheet2!$A$3:$B$99,2,FALSE)</f>
        <v>23800</v>
      </c>
      <c r="AB2" s="134" t="s">
        <v>47</v>
      </c>
      <c r="AC2" s="29">
        <f>VLOOKUP(AB2,Sheet2!$A$3:$B$99,2,FALSE)</f>
        <v>10000</v>
      </c>
      <c r="AD2" s="151" t="s">
        <v>200</v>
      </c>
      <c r="AE2" s="30">
        <f>VLOOKUP(AD2,Sheet2!$A$3:$B$99,2,FALSE)</f>
        <v>0</v>
      </c>
      <c r="AF2" s="130" t="s">
        <v>197</v>
      </c>
      <c r="AG2" s="30">
        <f>VLOOKUP(AF2,Sheet2!$A$3:$B$99,2,FALSE)</f>
        <v>0</v>
      </c>
    </row>
    <row r="3" spans="1:33">
      <c r="A3" s="173">
        <v>2</v>
      </c>
      <c r="B3" s="174" t="s">
        <v>246</v>
      </c>
      <c r="C3" s="175" t="s">
        <v>245</v>
      </c>
      <c r="D3" s="171" t="s">
        <v>244</v>
      </c>
      <c r="E3" s="172">
        <f t="shared" si="0"/>
        <v>4012033</v>
      </c>
      <c r="F3" s="32" t="s">
        <v>65</v>
      </c>
      <c r="G3" s="21">
        <f>VLOOKUP(F3,Sheet2!$A$3:$B$99,2,FALSE)</f>
        <v>480000</v>
      </c>
      <c r="H3" s="33" t="s">
        <v>94</v>
      </c>
      <c r="I3" s="21">
        <f>VLOOKUP(H3,Sheet2!$A$3:$B$99,2,FALSE)</f>
        <v>1800000</v>
      </c>
      <c r="J3" s="34" t="s">
        <v>95</v>
      </c>
      <c r="K3" s="24">
        <f>VLOOKUP(J3,Sheet2!$A$3:$B$99,2,FALSE)</f>
        <v>40000</v>
      </c>
      <c r="L3" s="34" t="s">
        <v>60</v>
      </c>
      <c r="M3" s="24">
        <f>VLOOKUP(L3,Sheet2!$A$3:$B$99,2,FALSE)</f>
        <v>880000</v>
      </c>
      <c r="N3" s="35" t="s">
        <v>72</v>
      </c>
      <c r="O3" s="26">
        <f>VLOOKUP(N3,Sheet2!$A$3:$B$99,2,FALSE)</f>
        <v>92833</v>
      </c>
      <c r="P3" s="35" t="s">
        <v>81</v>
      </c>
      <c r="Q3" s="26">
        <f>VLOOKUP(P3,Sheet2!$A$3:$B$99,2,FALSE)</f>
        <v>196000</v>
      </c>
      <c r="R3" s="35" t="s">
        <v>32</v>
      </c>
      <c r="S3" s="26">
        <f>VLOOKUP(R3,Sheet2!$A$3:$B$99,2,FALSE)</f>
        <v>270000</v>
      </c>
      <c r="T3" s="36" t="s">
        <v>86</v>
      </c>
      <c r="U3" s="27">
        <f>VLOOKUP(T3,Sheet2!$A$3:$B$99,2,FALSE)</f>
        <v>120000</v>
      </c>
      <c r="V3" s="132" t="s">
        <v>191</v>
      </c>
      <c r="W3" s="27">
        <f>VLOOKUP(V3,Sheet2!$A$3:$B$99,2,FALSE)</f>
        <v>10000</v>
      </c>
      <c r="X3" s="36" t="s">
        <v>77</v>
      </c>
      <c r="Y3" s="27">
        <f>VLOOKUP(X3,Sheet2!$A$3:$B$99,2,FALSE)</f>
        <v>40000</v>
      </c>
      <c r="Z3" s="37" t="s">
        <v>38</v>
      </c>
      <c r="AA3" s="29">
        <f>VLOOKUP(Z3,Sheet2!$A$3:$B$99,2,FALSE)</f>
        <v>23200</v>
      </c>
      <c r="AB3" s="128" t="s">
        <v>97</v>
      </c>
      <c r="AC3" s="29">
        <f>VLOOKUP(AB3,Sheet2!$A$3:$B$99,2,FALSE)</f>
        <v>10000</v>
      </c>
      <c r="AD3" s="137" t="s">
        <v>196</v>
      </c>
      <c r="AE3" s="30">
        <f>VLOOKUP(AD3,Sheet2!$A$3:$B$99,2,FALSE)</f>
        <v>50000</v>
      </c>
      <c r="AF3" s="131" t="s">
        <v>202</v>
      </c>
      <c r="AG3" s="30">
        <f>VLOOKUP(AF3,Sheet2!$A$3:$B$99,2,FALSE)</f>
        <v>0</v>
      </c>
    </row>
    <row r="4" spans="1:33">
      <c r="A4" s="173">
        <v>3</v>
      </c>
      <c r="B4" s="174" t="s">
        <v>485</v>
      </c>
      <c r="C4" s="175" t="s">
        <v>307</v>
      </c>
      <c r="D4" s="171" t="s">
        <v>308</v>
      </c>
      <c r="E4" s="172">
        <f t="shared" si="0"/>
        <v>3936000</v>
      </c>
      <c r="F4" s="32" t="s">
        <v>65</v>
      </c>
      <c r="G4" s="21">
        <f>VLOOKUP(F4,Sheet2!$A$3:$B$99,2,FALSE)</f>
        <v>480000</v>
      </c>
      <c r="H4" s="33" t="s">
        <v>94</v>
      </c>
      <c r="I4" s="21">
        <f>VLOOKUP(H4,Sheet2!$A$3:$B$99,2,FALSE)</f>
        <v>1800000</v>
      </c>
      <c r="J4" s="135" t="s">
        <v>170</v>
      </c>
      <c r="K4" s="24">
        <f>VLOOKUP(J4,Sheet2!$A$3:$B$99,2,FALSE)</f>
        <v>10000</v>
      </c>
      <c r="L4" s="34" t="s">
        <v>60</v>
      </c>
      <c r="M4" s="24">
        <f>VLOOKUP(L4,Sheet2!$A$3:$B$99,2,FALSE)</f>
        <v>880000</v>
      </c>
      <c r="N4" s="35" t="s">
        <v>81</v>
      </c>
      <c r="O4" s="26">
        <f>VLOOKUP(N4,Sheet2!$A$3:$B$99,2,FALSE)</f>
        <v>196000</v>
      </c>
      <c r="P4" s="35" t="s">
        <v>172</v>
      </c>
      <c r="Q4" s="26">
        <f>VLOOKUP(P4,Sheet2!$A$3:$B$99,2,FALSE)</f>
        <v>335000</v>
      </c>
      <c r="R4" s="35" t="s">
        <v>179</v>
      </c>
      <c r="S4" s="26">
        <f>VLOOKUP(R4,Sheet2!$A$3:$B$99,2,FALSE)</f>
        <v>155000</v>
      </c>
      <c r="T4" s="36" t="s">
        <v>188</v>
      </c>
      <c r="U4" s="27">
        <f>VLOOKUP(T4,Sheet2!$A$3:$B$99,2,FALSE)</f>
        <v>40000</v>
      </c>
      <c r="V4" s="132" t="s">
        <v>191</v>
      </c>
      <c r="W4" s="27">
        <f>VLOOKUP(V4,Sheet2!$A$3:$B$99,2,FALSE)</f>
        <v>10000</v>
      </c>
      <c r="X4" s="139" t="s">
        <v>193</v>
      </c>
      <c r="Y4" s="27">
        <f>VLOOKUP(X4,Sheet2!$A$3:$B$99,2,FALSE)</f>
        <v>10000</v>
      </c>
      <c r="Z4" s="128" t="s">
        <v>43</v>
      </c>
      <c r="AA4" s="29">
        <f>VLOOKUP(Z4,Sheet2!$A$3:$B$99,2,FALSE)</f>
        <v>10000</v>
      </c>
      <c r="AB4" s="128" t="s">
        <v>44</v>
      </c>
      <c r="AC4" s="29">
        <f>VLOOKUP(AB4,Sheet2!$A$3:$B$99,2,FALSE)</f>
        <v>10000</v>
      </c>
      <c r="AD4" s="129" t="s">
        <v>197</v>
      </c>
      <c r="AE4" s="30">
        <f>VLOOKUP(AD4,Sheet2!$A$3:$B$99,2,FALSE)</f>
        <v>0</v>
      </c>
      <c r="AF4" s="131" t="s">
        <v>199</v>
      </c>
      <c r="AG4" s="30">
        <f>VLOOKUP(AF4,Sheet2!$A$3:$B$99,2,FALSE)</f>
        <v>0</v>
      </c>
    </row>
    <row r="5" spans="1:33">
      <c r="A5" s="168">
        <v>4</v>
      </c>
      <c r="B5" s="174" t="s">
        <v>219</v>
      </c>
      <c r="C5" s="175" t="s">
        <v>218</v>
      </c>
      <c r="D5" s="171" t="s">
        <v>219</v>
      </c>
      <c r="E5" s="172">
        <f t="shared" si="0"/>
        <v>3914633</v>
      </c>
      <c r="F5" s="32" t="s">
        <v>65</v>
      </c>
      <c r="G5" s="21">
        <f>VLOOKUP(F5,Sheet2!$A$3:$B$99,2,FALSE)</f>
        <v>480000</v>
      </c>
      <c r="H5" s="33" t="s">
        <v>94</v>
      </c>
      <c r="I5" s="21">
        <f>VLOOKUP(H5,Sheet2!$A$3:$B$99,2,FALSE)</f>
        <v>1800000</v>
      </c>
      <c r="J5" s="34" t="s">
        <v>95</v>
      </c>
      <c r="K5" s="24">
        <f>VLOOKUP(J5,Sheet2!$A$3:$B$99,2,FALSE)</f>
        <v>40000</v>
      </c>
      <c r="L5" s="34" t="s">
        <v>60</v>
      </c>
      <c r="M5" s="24">
        <f>VLOOKUP(L5,Sheet2!$A$3:$B$99,2,FALSE)</f>
        <v>880000</v>
      </c>
      <c r="N5" s="35" t="s">
        <v>40</v>
      </c>
      <c r="O5" s="26">
        <f>VLOOKUP(N5,Sheet2!$A$3:$B$99,2,FALSE)</f>
        <v>92833</v>
      </c>
      <c r="P5" s="35" t="s">
        <v>32</v>
      </c>
      <c r="Q5" s="26">
        <f>VLOOKUP(P5,Sheet2!$A$3:$B$99,2,FALSE)</f>
        <v>270000</v>
      </c>
      <c r="R5" s="35" t="s">
        <v>62</v>
      </c>
      <c r="S5" s="26">
        <f>VLOOKUP(R5,Sheet2!$A$3:$B$99,2,FALSE)</f>
        <v>68000</v>
      </c>
      <c r="T5" s="36" t="s">
        <v>86</v>
      </c>
      <c r="U5" s="27">
        <f>VLOOKUP(T5,Sheet2!$A$3:$B$99,2,FALSE)</f>
        <v>120000</v>
      </c>
      <c r="V5" s="36" t="s">
        <v>77</v>
      </c>
      <c r="W5" s="27">
        <f>VLOOKUP(V5,Sheet2!$A$3:$B$99,2,FALSE)</f>
        <v>40000</v>
      </c>
      <c r="X5" s="36" t="s">
        <v>192</v>
      </c>
      <c r="Y5" s="27">
        <f>VLOOKUP(X5,Sheet2!$A$3:$B$99,2,FALSE)</f>
        <v>40000</v>
      </c>
      <c r="Z5" s="37" t="s">
        <v>76</v>
      </c>
      <c r="AA5" s="29">
        <f>VLOOKUP(Z5,Sheet2!$A$3:$B$99,2,FALSE)</f>
        <v>23800</v>
      </c>
      <c r="AB5" s="142" t="s">
        <v>78</v>
      </c>
      <c r="AC5" s="29">
        <f>VLOOKUP(AB5,Sheet2!$A$3:$B$99,2,FALSE)</f>
        <v>10000</v>
      </c>
      <c r="AD5" s="137" t="s">
        <v>196</v>
      </c>
      <c r="AE5" s="30">
        <f>VLOOKUP(AD5,Sheet2!$A$3:$B$99,2,FALSE)</f>
        <v>50000</v>
      </c>
      <c r="AF5" s="131" t="s">
        <v>199</v>
      </c>
      <c r="AG5" s="30">
        <f>VLOOKUP(AF5,Sheet2!$A$3:$B$99,2,FALSE)</f>
        <v>0</v>
      </c>
    </row>
    <row r="6" spans="1:33">
      <c r="A6" s="168">
        <v>5</v>
      </c>
      <c r="B6" s="174" t="s">
        <v>694</v>
      </c>
      <c r="C6" s="175" t="s">
        <v>696</v>
      </c>
      <c r="D6" s="171" t="s">
        <v>694</v>
      </c>
      <c r="E6" s="172">
        <f t="shared" si="0"/>
        <v>3894400</v>
      </c>
      <c r="F6" s="32" t="s">
        <v>41</v>
      </c>
      <c r="G6" s="42">
        <f>VLOOKUP(F6,Sheet2!$A$3:$B$99,2,FALSE)</f>
        <v>335000</v>
      </c>
      <c r="H6" s="33" t="s">
        <v>94</v>
      </c>
      <c r="I6" s="42">
        <f>VLOOKUP(H6,Sheet2!$A$3:$B$99,2,FALSE)</f>
        <v>1800000</v>
      </c>
      <c r="J6" s="34" t="s">
        <v>95</v>
      </c>
      <c r="K6" s="43">
        <f>VLOOKUP(J6,Sheet2!$A$3:$B$99,2,FALSE)</f>
        <v>40000</v>
      </c>
      <c r="L6" s="34" t="s">
        <v>60</v>
      </c>
      <c r="M6" s="43">
        <f>VLOOKUP(L6,Sheet2!$A$3:$B$99,2,FALSE)</f>
        <v>880000</v>
      </c>
      <c r="N6" s="35" t="s">
        <v>178</v>
      </c>
      <c r="O6" s="44">
        <f>VLOOKUP(N6,Sheet2!$A$3:$B$99,2,FALSE)</f>
        <v>54000</v>
      </c>
      <c r="P6" s="35" t="s">
        <v>172</v>
      </c>
      <c r="Q6" s="44">
        <f>VLOOKUP(P6,Sheet2!$A$3:$B$99,2,FALSE)</f>
        <v>335000</v>
      </c>
      <c r="R6" s="35" t="s">
        <v>177</v>
      </c>
      <c r="S6" s="44">
        <f>VLOOKUP(R6,Sheet2!$A$3:$B$99,2,FALSE)</f>
        <v>196000</v>
      </c>
      <c r="T6" s="36" t="s">
        <v>189</v>
      </c>
      <c r="U6" s="45">
        <f>VLOOKUP(T6,Sheet2!$A$3:$B$99,2,FALSE)</f>
        <v>27400</v>
      </c>
      <c r="V6" s="36" t="s">
        <v>86</v>
      </c>
      <c r="W6" s="45">
        <f>VLOOKUP(V6,Sheet2!$A$3:$B$99,2,FALSE)</f>
        <v>120000</v>
      </c>
      <c r="X6" s="139" t="s">
        <v>187</v>
      </c>
      <c r="Y6" s="45">
        <f>VLOOKUP(X6,Sheet2!$A$3:$B$99,2,FALSE)</f>
        <v>10000</v>
      </c>
      <c r="Z6" s="37" t="s">
        <v>76</v>
      </c>
      <c r="AA6" s="46">
        <f>VLOOKUP(Z6,Sheet2!$A$3:$B$99,2,FALSE)</f>
        <v>23800</v>
      </c>
      <c r="AB6" s="37" t="s">
        <v>38</v>
      </c>
      <c r="AC6" s="46">
        <f>VLOOKUP(AB6,Sheet2!$A$3:$B$99,2,FALSE)</f>
        <v>23200</v>
      </c>
      <c r="AD6" s="137" t="s">
        <v>196</v>
      </c>
      <c r="AE6" s="47">
        <f>VLOOKUP(AD6,Sheet2!$A$3:$B$99,2,FALSE)</f>
        <v>50000</v>
      </c>
      <c r="AF6" s="131" t="s">
        <v>198</v>
      </c>
      <c r="AG6" s="47">
        <f>VLOOKUP(AF6,Sheet2!$A$3:$B$99,2,FALSE)</f>
        <v>0</v>
      </c>
    </row>
    <row r="7" spans="1:33">
      <c r="A7" s="173">
        <v>6</v>
      </c>
      <c r="B7" s="174" t="s">
        <v>816</v>
      </c>
      <c r="C7" s="175" t="s">
        <v>817</v>
      </c>
      <c r="D7" s="171" t="s">
        <v>249</v>
      </c>
      <c r="E7" s="172">
        <f t="shared" si="0"/>
        <v>3871000</v>
      </c>
      <c r="F7" s="32" t="s">
        <v>65</v>
      </c>
      <c r="G7" s="21">
        <f>VLOOKUP(F7,Sheet2!$A$3:$B$99,2,FALSE)</f>
        <v>480000</v>
      </c>
      <c r="H7" s="33" t="s">
        <v>94</v>
      </c>
      <c r="I7" s="21">
        <f>VLOOKUP(H7,Sheet2!$A$3:$B$99,2,FALSE)</f>
        <v>1800000</v>
      </c>
      <c r="J7" s="34" t="s">
        <v>95</v>
      </c>
      <c r="K7" s="24">
        <f>VLOOKUP(J7,Sheet2!$A$3:$B$99,2,FALSE)</f>
        <v>40000</v>
      </c>
      <c r="L7" s="34" t="s">
        <v>60</v>
      </c>
      <c r="M7" s="24">
        <f>VLOOKUP(L7,Sheet2!$A$3:$B$99,2,FALSE)</f>
        <v>880000</v>
      </c>
      <c r="N7" s="35" t="s">
        <v>68</v>
      </c>
      <c r="O7" s="26">
        <f>VLOOKUP(N7,Sheet2!$A$3:$B$99,2,FALSE)</f>
        <v>196000</v>
      </c>
      <c r="P7" s="35" t="s">
        <v>32</v>
      </c>
      <c r="Q7" s="26">
        <f>VLOOKUP(P7,Sheet2!$A$3:$B$99,2,FALSE)</f>
        <v>270000</v>
      </c>
      <c r="R7" s="35" t="s">
        <v>179</v>
      </c>
      <c r="S7" s="26">
        <f>VLOOKUP(R7,Sheet2!$A$3:$B$99,2,FALSE)</f>
        <v>155000</v>
      </c>
      <c r="T7" s="132" t="s">
        <v>181</v>
      </c>
      <c r="U7" s="27">
        <f>VLOOKUP(T7,Sheet2!$A$3:$B$99,2,FALSE)</f>
        <v>10000</v>
      </c>
      <c r="V7" s="139" t="s">
        <v>110</v>
      </c>
      <c r="W7" s="27">
        <f>VLOOKUP(V7,Sheet2!$A$3:$B$99,2,FALSE)</f>
        <v>10000</v>
      </c>
      <c r="X7" s="139" t="s">
        <v>182</v>
      </c>
      <c r="Y7" s="27">
        <f>VLOOKUP(X7,Sheet2!$A$3:$B$99,2,FALSE)</f>
        <v>10000</v>
      </c>
      <c r="Z7" s="128" t="s">
        <v>44</v>
      </c>
      <c r="AA7" s="29">
        <f>VLOOKUP(Z7,Sheet2!$A$3:$B$99,2,FALSE)</f>
        <v>10000</v>
      </c>
      <c r="AB7" s="128" t="s">
        <v>207</v>
      </c>
      <c r="AC7" s="29">
        <f>VLOOKUP(AB7,Sheet2!$A$3:$B$99,2,FALSE)</f>
        <v>10000</v>
      </c>
      <c r="AD7" s="129" t="s">
        <v>197</v>
      </c>
      <c r="AE7" s="30">
        <f>VLOOKUP(AD7,Sheet2!$A$3:$B$99,2,FALSE)</f>
        <v>0</v>
      </c>
      <c r="AF7" s="131" t="s">
        <v>201</v>
      </c>
      <c r="AG7" s="30">
        <f>VLOOKUP(AF7,Sheet2!$A$3:$B$99,2,FALSE)</f>
        <v>0</v>
      </c>
    </row>
    <row r="8" spans="1:33">
      <c r="A8" s="173">
        <v>7</v>
      </c>
      <c r="B8" s="174" t="s">
        <v>810</v>
      </c>
      <c r="C8" s="175" t="s">
        <v>809</v>
      </c>
      <c r="D8" s="171" t="s">
        <v>249</v>
      </c>
      <c r="E8" s="172">
        <f t="shared" si="0"/>
        <v>3780800</v>
      </c>
      <c r="F8" s="32" t="s">
        <v>56</v>
      </c>
      <c r="G8" s="21">
        <f>VLOOKUP(F8,Sheet2!$A$3:$B$99,2,FALSE)</f>
        <v>196000</v>
      </c>
      <c r="H8" s="33" t="s">
        <v>94</v>
      </c>
      <c r="I8" s="21">
        <f>VLOOKUP(H8,Sheet2!$A$3:$B$99,2,FALSE)</f>
        <v>1800000</v>
      </c>
      <c r="J8" s="34" t="s">
        <v>39</v>
      </c>
      <c r="K8" s="24">
        <f>VLOOKUP(J8,Sheet2!$A$3:$B$99,2,FALSE)</f>
        <v>270000</v>
      </c>
      <c r="L8" s="34" t="s">
        <v>60</v>
      </c>
      <c r="M8" s="24">
        <f>VLOOKUP(L8,Sheet2!$A$3:$B$99,2,FALSE)</f>
        <v>880000</v>
      </c>
      <c r="N8" s="35" t="s">
        <v>81</v>
      </c>
      <c r="O8" s="26">
        <f>VLOOKUP(N8,Sheet2!$A$3:$B$99,2,FALSE)</f>
        <v>196000</v>
      </c>
      <c r="P8" s="35" t="s">
        <v>74</v>
      </c>
      <c r="Q8" s="26">
        <f>VLOOKUP(P8,Sheet2!$A$3:$B$99,2,FALSE)</f>
        <v>25600</v>
      </c>
      <c r="R8" s="35" t="s">
        <v>32</v>
      </c>
      <c r="S8" s="26">
        <f>VLOOKUP(R8,Sheet2!$A$3:$B$99,2,FALSE)</f>
        <v>270000</v>
      </c>
      <c r="T8" s="132" t="s">
        <v>181</v>
      </c>
      <c r="U8" s="27">
        <f>VLOOKUP(T8,Sheet2!$A$3:$B$99,2,FALSE)</f>
        <v>10000</v>
      </c>
      <c r="V8" s="139" t="s">
        <v>182</v>
      </c>
      <c r="W8" s="27">
        <f>VLOOKUP(V8,Sheet2!$A$3:$B$99,2,FALSE)</f>
        <v>10000</v>
      </c>
      <c r="X8" s="36" t="s">
        <v>77</v>
      </c>
      <c r="Y8" s="27">
        <f>VLOOKUP(X8,Sheet2!$A$3:$B$99,2,FALSE)</f>
        <v>40000</v>
      </c>
      <c r="Z8" s="37" t="s">
        <v>38</v>
      </c>
      <c r="AA8" s="29">
        <f>VLOOKUP(Z8,Sheet2!$A$3:$B$99,2,FALSE)</f>
        <v>23200</v>
      </c>
      <c r="AB8" s="128" t="s">
        <v>47</v>
      </c>
      <c r="AC8" s="29">
        <f>VLOOKUP(AB8,Sheet2!$A$3:$B$99,2,FALSE)</f>
        <v>10000</v>
      </c>
      <c r="AD8" s="137" t="s">
        <v>196</v>
      </c>
      <c r="AE8" s="30">
        <f>VLOOKUP(AD8,Sheet2!$A$3:$B$99,2,FALSE)</f>
        <v>50000</v>
      </c>
      <c r="AF8" s="131" t="s">
        <v>199</v>
      </c>
      <c r="AG8" s="30">
        <f>VLOOKUP(AF8,Sheet2!$A$3:$B$99,2,FALSE)</f>
        <v>0</v>
      </c>
    </row>
    <row r="9" spans="1:33">
      <c r="A9" s="168">
        <v>8</v>
      </c>
      <c r="B9" s="174" t="s">
        <v>518</v>
      </c>
      <c r="C9" s="175" t="s">
        <v>519</v>
      </c>
      <c r="D9" s="171" t="s">
        <v>520</v>
      </c>
      <c r="E9" s="172">
        <f t="shared" si="0"/>
        <v>3721800</v>
      </c>
      <c r="F9" s="32" t="s">
        <v>34</v>
      </c>
      <c r="G9" s="21">
        <f>VLOOKUP(F9,Sheet2!$A$3:$B$99,2,FALSE)</f>
        <v>880000</v>
      </c>
      <c r="H9" s="33" t="s">
        <v>94</v>
      </c>
      <c r="I9" s="21">
        <f>VLOOKUP(H9,Sheet2!$A$3:$B$99,2,FALSE)</f>
        <v>1800000</v>
      </c>
      <c r="J9" s="34" t="s">
        <v>95</v>
      </c>
      <c r="K9" s="24">
        <f>VLOOKUP(J9,Sheet2!$A$3:$B$99,2,FALSE)</f>
        <v>40000</v>
      </c>
      <c r="L9" s="34" t="s">
        <v>39</v>
      </c>
      <c r="M9" s="24">
        <f>VLOOKUP(L9,Sheet2!$A$3:$B$99,2,FALSE)</f>
        <v>270000</v>
      </c>
      <c r="N9" s="141" t="s">
        <v>57</v>
      </c>
      <c r="O9" s="26">
        <f>VLOOKUP(N9,Sheet2!$A$3:$B$99,2,FALSE)</f>
        <v>10000</v>
      </c>
      <c r="P9" s="35" t="s">
        <v>172</v>
      </c>
      <c r="Q9" s="26">
        <f>VLOOKUP(P9,Sheet2!$A$3:$B$99,2,FALSE)</f>
        <v>335000</v>
      </c>
      <c r="R9" s="35" t="s">
        <v>179</v>
      </c>
      <c r="S9" s="26">
        <f>VLOOKUP(R9,Sheet2!$A$3:$B$99,2,FALSE)</f>
        <v>155000</v>
      </c>
      <c r="T9" s="36" t="s">
        <v>184</v>
      </c>
      <c r="U9" s="27">
        <f>VLOOKUP(T9,Sheet2!$A$3:$B$99,2,FALSE)</f>
        <v>68000</v>
      </c>
      <c r="V9" s="36" t="s">
        <v>86</v>
      </c>
      <c r="W9" s="27">
        <f>VLOOKUP(V9,Sheet2!$A$3:$B$99,2,FALSE)</f>
        <v>120000</v>
      </c>
      <c r="X9" s="139" t="s">
        <v>82</v>
      </c>
      <c r="Y9" s="27">
        <f>VLOOKUP(X9,Sheet2!$A$3:$B$99,2,FALSE)</f>
        <v>10000</v>
      </c>
      <c r="Z9" s="37" t="s">
        <v>76</v>
      </c>
      <c r="AA9" s="29">
        <f>VLOOKUP(Z9,Sheet2!$A$3:$B$99,2,FALSE)</f>
        <v>23800</v>
      </c>
      <c r="AB9" s="128" t="s">
        <v>207</v>
      </c>
      <c r="AC9" s="29">
        <f>VLOOKUP(AB9,Sheet2!$A$3:$B$99,2,FALSE)</f>
        <v>10000</v>
      </c>
      <c r="AD9" s="129" t="s">
        <v>198</v>
      </c>
      <c r="AE9" s="30">
        <f>VLOOKUP(AD9,Sheet2!$A$3:$B$99,2,FALSE)</f>
        <v>0</v>
      </c>
      <c r="AF9" s="131" t="s">
        <v>202</v>
      </c>
      <c r="AG9" s="30">
        <f>VLOOKUP(AF9,Sheet2!$A$3:$B$99,2,FALSE)</f>
        <v>0</v>
      </c>
    </row>
    <row r="10" spans="1:33">
      <c r="A10" s="168">
        <v>9</v>
      </c>
      <c r="B10" s="174" t="s">
        <v>244</v>
      </c>
      <c r="C10" s="175" t="s">
        <v>243</v>
      </c>
      <c r="D10" s="171" t="s">
        <v>244</v>
      </c>
      <c r="E10" s="172">
        <f t="shared" si="0"/>
        <v>3700666</v>
      </c>
      <c r="F10" s="32" t="s">
        <v>34</v>
      </c>
      <c r="G10" s="21">
        <f>VLOOKUP(F10,Sheet2!$A$3:$B$99,2,FALSE)</f>
        <v>880000</v>
      </c>
      <c r="H10" s="33" t="s">
        <v>94</v>
      </c>
      <c r="I10" s="21">
        <f>VLOOKUP(H10,Sheet2!$A$3:$B$99,2,FALSE)</f>
        <v>1800000</v>
      </c>
      <c r="J10" s="135" t="s">
        <v>170</v>
      </c>
      <c r="K10" s="24">
        <f>VLOOKUP(J10,Sheet2!$A$3:$B$99,2,FALSE)</f>
        <v>10000</v>
      </c>
      <c r="L10" s="34" t="s">
        <v>95</v>
      </c>
      <c r="M10" s="24">
        <f>VLOOKUP(L10,Sheet2!$A$3:$B$99,2,FALSE)</f>
        <v>40000</v>
      </c>
      <c r="N10" s="35" t="s">
        <v>72</v>
      </c>
      <c r="O10" s="26">
        <f>VLOOKUP(N10,Sheet2!$A$3:$B$99,2,FALSE)</f>
        <v>92833</v>
      </c>
      <c r="P10" s="35" t="s">
        <v>172</v>
      </c>
      <c r="Q10" s="26">
        <f>VLOOKUP(P10,Sheet2!$A$3:$B$99,2,FALSE)</f>
        <v>335000</v>
      </c>
      <c r="R10" s="35" t="s">
        <v>174</v>
      </c>
      <c r="S10" s="26">
        <f>VLOOKUP(R10,Sheet2!$A$3:$B$99,2,FALSE)</f>
        <v>270000</v>
      </c>
      <c r="T10" s="36" t="s">
        <v>86</v>
      </c>
      <c r="U10" s="27">
        <f>VLOOKUP(T10,Sheet2!$A$3:$B$99,2,FALSE)</f>
        <v>120000</v>
      </c>
      <c r="V10" s="36" t="s">
        <v>192</v>
      </c>
      <c r="W10" s="27">
        <f>VLOOKUP(V10,Sheet2!$A$3:$B$99,2,FALSE)</f>
        <v>40000</v>
      </c>
      <c r="X10" s="36" t="s">
        <v>194</v>
      </c>
      <c r="Y10" s="27">
        <f>VLOOKUP(X10,Sheet2!$A$3:$B$99,2,FALSE)</f>
        <v>92833</v>
      </c>
      <c r="Z10" s="128" t="s">
        <v>97</v>
      </c>
      <c r="AA10" s="29">
        <f>VLOOKUP(Z10,Sheet2!$A$3:$B$99,2,FALSE)</f>
        <v>10000</v>
      </c>
      <c r="AB10" s="142" t="s">
        <v>78</v>
      </c>
      <c r="AC10" s="29">
        <f>VLOOKUP(AB10,Sheet2!$A$3:$B$99,2,FALSE)</f>
        <v>10000</v>
      </c>
      <c r="AD10" s="129" t="s">
        <v>200</v>
      </c>
      <c r="AE10" s="30">
        <f>VLOOKUP(AD10,Sheet2!$A$3:$B$99,2,FALSE)</f>
        <v>0</v>
      </c>
      <c r="AF10" s="131" t="s">
        <v>202</v>
      </c>
      <c r="AG10" s="30">
        <f>VLOOKUP(AF10,Sheet2!$A$3:$B$99,2,FALSE)</f>
        <v>0</v>
      </c>
    </row>
    <row r="11" spans="1:33">
      <c r="A11" s="173">
        <v>10</v>
      </c>
      <c r="B11" s="174" t="s">
        <v>768</v>
      </c>
      <c r="C11" s="175" t="s">
        <v>767</v>
      </c>
      <c r="D11" s="171" t="s">
        <v>249</v>
      </c>
      <c r="E11" s="172">
        <f t="shared" si="0"/>
        <v>3694600</v>
      </c>
      <c r="F11" s="32" t="s">
        <v>65</v>
      </c>
      <c r="G11" s="21">
        <f>VLOOKUP(F11,Sheet2!$A$3:$B$99,2,FALSE)</f>
        <v>480000</v>
      </c>
      <c r="H11" s="33" t="s">
        <v>94</v>
      </c>
      <c r="I11" s="21">
        <f>VLOOKUP(H11,Sheet2!$A$3:$B$99,2,FALSE)</f>
        <v>1800000</v>
      </c>
      <c r="J11" s="34" t="s">
        <v>95</v>
      </c>
      <c r="K11" s="24">
        <f>VLOOKUP(J11,Sheet2!$A$3:$B$99,2,FALSE)</f>
        <v>40000</v>
      </c>
      <c r="L11" s="34" t="s">
        <v>60</v>
      </c>
      <c r="M11" s="24">
        <f>VLOOKUP(L11,Sheet2!$A$3:$B$99,2,FALSE)</f>
        <v>880000</v>
      </c>
      <c r="N11" s="35" t="s">
        <v>171</v>
      </c>
      <c r="O11" s="26">
        <f>VLOOKUP(N11,Sheet2!$A$3:$B$99,2,FALSE)</f>
        <v>54000</v>
      </c>
      <c r="P11" s="35" t="s">
        <v>172</v>
      </c>
      <c r="Q11" s="26">
        <f>VLOOKUP(P11,Sheet2!$A$3:$B$99,2,FALSE)</f>
        <v>335000</v>
      </c>
      <c r="R11" s="35" t="s">
        <v>74</v>
      </c>
      <c r="S11" s="26">
        <f>VLOOKUP(R11,Sheet2!$A$3:$B$99,2,FALSE)</f>
        <v>25600</v>
      </c>
      <c r="T11" s="139" t="s">
        <v>110</v>
      </c>
      <c r="U11" s="27">
        <f>VLOOKUP(T11,Sheet2!$A$3:$B$99,2,FALSE)</f>
        <v>10000</v>
      </c>
      <c r="V11" s="36" t="s">
        <v>195</v>
      </c>
      <c r="W11" s="27">
        <f>VLOOKUP(V11,Sheet2!$A$3:$B$99,2,FALSE)</f>
        <v>40000</v>
      </c>
      <c r="X11" s="132" t="s">
        <v>190</v>
      </c>
      <c r="Y11" s="27">
        <f>VLOOKUP(X11,Sheet2!$A$3:$B$99,2,FALSE)</f>
        <v>10000</v>
      </c>
      <c r="Z11" s="128" t="s">
        <v>207</v>
      </c>
      <c r="AA11" s="29">
        <f>VLOOKUP(Z11,Sheet2!$A$3:$B$99,2,FALSE)</f>
        <v>10000</v>
      </c>
      <c r="AB11" s="128" t="s">
        <v>47</v>
      </c>
      <c r="AC11" s="29">
        <f>VLOOKUP(AB11,Sheet2!$A$3:$B$99,2,FALSE)</f>
        <v>10000</v>
      </c>
      <c r="AD11" s="129" t="s">
        <v>198</v>
      </c>
      <c r="AE11" s="30">
        <f>VLOOKUP(AD11,Sheet2!$A$3:$B$99,2,FALSE)</f>
        <v>0</v>
      </c>
      <c r="AF11" s="131" t="s">
        <v>199</v>
      </c>
      <c r="AG11" s="30">
        <f>VLOOKUP(AF11,Sheet2!$A$3:$B$99,2,FALSE)</f>
        <v>0</v>
      </c>
    </row>
    <row r="12" spans="1:33">
      <c r="A12" s="48">
        <v>11</v>
      </c>
      <c r="B12" s="49" t="s">
        <v>467</v>
      </c>
      <c r="C12" s="40" t="s">
        <v>468</v>
      </c>
      <c r="D12" s="18" t="s">
        <v>467</v>
      </c>
      <c r="E12" s="19">
        <f t="shared" si="0"/>
        <v>3668433</v>
      </c>
      <c r="F12" s="32" t="s">
        <v>41</v>
      </c>
      <c r="G12" s="21">
        <f>VLOOKUP(F12,Sheet2!$A$3:$B$99,2,FALSE)</f>
        <v>335000</v>
      </c>
      <c r="H12" s="33" t="s">
        <v>94</v>
      </c>
      <c r="I12" s="21">
        <f>VLOOKUP(H12,Sheet2!$A$3:$B$99,2,FALSE)</f>
        <v>1800000</v>
      </c>
      <c r="J12" s="34" t="s">
        <v>95</v>
      </c>
      <c r="K12" s="24">
        <f>VLOOKUP(J12,Sheet2!$A$3:$B$99,2,FALSE)</f>
        <v>40000</v>
      </c>
      <c r="L12" s="34" t="s">
        <v>60</v>
      </c>
      <c r="M12" s="24">
        <f>VLOOKUP(L12,Sheet2!$A$3:$B$99,2,FALSE)</f>
        <v>880000</v>
      </c>
      <c r="N12" s="35" t="s">
        <v>175</v>
      </c>
      <c r="O12" s="26">
        <f>VLOOKUP(N12,Sheet2!$A$3:$B$99,2,FALSE)</f>
        <v>54000</v>
      </c>
      <c r="P12" s="35" t="s">
        <v>72</v>
      </c>
      <c r="Q12" s="26">
        <f>VLOOKUP(P12,Sheet2!$A$3:$B$99,2,FALSE)</f>
        <v>92833</v>
      </c>
      <c r="R12" s="35" t="s">
        <v>177</v>
      </c>
      <c r="S12" s="26">
        <f>VLOOKUP(R12,Sheet2!$A$3:$B$99,2,FALSE)</f>
        <v>196000</v>
      </c>
      <c r="T12" s="36" t="s">
        <v>77</v>
      </c>
      <c r="U12" s="27">
        <f>VLOOKUP(T12,Sheet2!$A$3:$B$99,2,FALSE)</f>
        <v>40000</v>
      </c>
      <c r="V12" s="36" t="s">
        <v>86</v>
      </c>
      <c r="W12" s="27">
        <f>VLOOKUP(V12,Sheet2!$A$3:$B$99,2,FALSE)</f>
        <v>120000</v>
      </c>
      <c r="X12" s="36" t="s">
        <v>189</v>
      </c>
      <c r="Y12" s="27">
        <f>VLOOKUP(X12,Sheet2!$A$3:$B$99,2,FALSE)</f>
        <v>27400</v>
      </c>
      <c r="Z12" s="37" t="s">
        <v>38</v>
      </c>
      <c r="AA12" s="29">
        <f>VLOOKUP(Z12,Sheet2!$A$3:$B$99,2,FALSE)</f>
        <v>23200</v>
      </c>
      <c r="AB12" s="128" t="s">
        <v>207</v>
      </c>
      <c r="AC12" s="29">
        <f>VLOOKUP(AB12,Sheet2!$A$3:$B$99,2,FALSE)</f>
        <v>10000</v>
      </c>
      <c r="AD12" s="137" t="s">
        <v>196</v>
      </c>
      <c r="AE12" s="30">
        <f>VLOOKUP(AD12,Sheet2!$A$3:$B$99,2,FALSE)</f>
        <v>50000</v>
      </c>
      <c r="AF12" s="131" t="s">
        <v>202</v>
      </c>
      <c r="AG12" s="30">
        <f>VLOOKUP(AF12,Sheet2!$A$3:$B$99,2,FALSE)</f>
        <v>0</v>
      </c>
    </row>
    <row r="13" spans="1:33">
      <c r="A13" s="50">
        <v>12</v>
      </c>
      <c r="B13" s="49" t="s">
        <v>640</v>
      </c>
      <c r="C13" s="40" t="s">
        <v>642</v>
      </c>
      <c r="D13" s="18" t="s">
        <v>643</v>
      </c>
      <c r="E13" s="19">
        <f t="shared" si="0"/>
        <v>3656600</v>
      </c>
      <c r="F13" s="32" t="s">
        <v>65</v>
      </c>
      <c r="G13" s="21">
        <f>VLOOKUP(F13,Sheet2!$A$3:$B$99,2,FALSE)</f>
        <v>480000</v>
      </c>
      <c r="H13" s="33" t="s">
        <v>94</v>
      </c>
      <c r="I13" s="21">
        <f>VLOOKUP(H13,Sheet2!$A$3:$B$99,2,FALSE)</f>
        <v>1800000</v>
      </c>
      <c r="J13" s="34" t="s">
        <v>95</v>
      </c>
      <c r="K13" s="24">
        <f>VLOOKUP(J13,Sheet2!$A$3:$B$99,2,FALSE)</f>
        <v>40000</v>
      </c>
      <c r="L13" s="34" t="s">
        <v>60</v>
      </c>
      <c r="M13" s="24">
        <f>VLOOKUP(L13,Sheet2!$A$3:$B$99,2,FALSE)</f>
        <v>880000</v>
      </c>
      <c r="N13" s="35" t="s">
        <v>68</v>
      </c>
      <c r="O13" s="26">
        <f>VLOOKUP(N13,Sheet2!$A$3:$B$99,2,FALSE)</f>
        <v>196000</v>
      </c>
      <c r="P13" s="35" t="s">
        <v>179</v>
      </c>
      <c r="Q13" s="26">
        <f>VLOOKUP(P13,Sheet2!$A$3:$B$99,2,FALSE)</f>
        <v>155000</v>
      </c>
      <c r="R13" s="35" t="s">
        <v>74</v>
      </c>
      <c r="S13" s="26">
        <f>VLOOKUP(R13,Sheet2!$A$3:$B$99,2,FALSE)</f>
        <v>25600</v>
      </c>
      <c r="T13" s="132" t="s">
        <v>75</v>
      </c>
      <c r="U13" s="27">
        <f>VLOOKUP(T13,Sheet2!$A$3:$B$99,2,FALSE)</f>
        <v>10000</v>
      </c>
      <c r="V13" s="36" t="s">
        <v>192</v>
      </c>
      <c r="W13" s="27">
        <f>VLOOKUP(V13,Sheet2!$A$3:$B$99,2,FALSE)</f>
        <v>40000</v>
      </c>
      <c r="X13" s="139" t="s">
        <v>169</v>
      </c>
      <c r="Y13" s="27">
        <f>VLOOKUP(X13,Sheet2!$A$3:$B$99,2,FALSE)</f>
        <v>10000</v>
      </c>
      <c r="Z13" s="128" t="s">
        <v>97</v>
      </c>
      <c r="AA13" s="29">
        <f>VLOOKUP(Z13,Sheet2!$A$3:$B$99,2,FALSE)</f>
        <v>10000</v>
      </c>
      <c r="AB13" s="142" t="s">
        <v>78</v>
      </c>
      <c r="AC13" s="29">
        <f>VLOOKUP(AB13,Sheet2!$A$3:$B$99,2,FALSE)</f>
        <v>10000</v>
      </c>
      <c r="AD13" s="129" t="s">
        <v>198</v>
      </c>
      <c r="AE13" s="30">
        <f>VLOOKUP(AD13,Sheet2!$A$3:$B$99,2,FALSE)</f>
        <v>0</v>
      </c>
      <c r="AF13" s="131" t="s">
        <v>202</v>
      </c>
      <c r="AG13" s="30">
        <f>VLOOKUP(AF13,Sheet2!$A$3:$B$99,2,FALSE)</f>
        <v>0</v>
      </c>
    </row>
    <row r="14" spans="1:33">
      <c r="A14" s="50">
        <v>13</v>
      </c>
      <c r="B14" s="49" t="s">
        <v>691</v>
      </c>
      <c r="C14" s="40" t="s">
        <v>693</v>
      </c>
      <c r="D14" s="18" t="s">
        <v>690</v>
      </c>
      <c r="E14" s="19">
        <f t="shared" si="0"/>
        <v>3656200</v>
      </c>
      <c r="F14" s="32" t="s">
        <v>56</v>
      </c>
      <c r="G14" s="21">
        <f>VLOOKUP(F14,Sheet2!$A$3:$B$99,2,FALSE)</f>
        <v>196000</v>
      </c>
      <c r="H14" s="33" t="s">
        <v>94</v>
      </c>
      <c r="I14" s="21">
        <f>VLOOKUP(H14,Sheet2!$A$3:$B$99,2,FALSE)</f>
        <v>1800000</v>
      </c>
      <c r="J14" s="140" t="s">
        <v>58</v>
      </c>
      <c r="K14" s="24">
        <f>VLOOKUP(J14,Sheet2!$A$3:$B$99,2,FALSE)</f>
        <v>10000</v>
      </c>
      <c r="L14" s="34" t="s">
        <v>60</v>
      </c>
      <c r="M14" s="24">
        <f>VLOOKUP(L14,Sheet2!$A$3:$B$99,2,FALSE)</f>
        <v>880000</v>
      </c>
      <c r="N14" s="35" t="s">
        <v>175</v>
      </c>
      <c r="O14" s="26">
        <f>VLOOKUP(N14,Sheet2!$A$3:$B$99,2,FALSE)</f>
        <v>54000</v>
      </c>
      <c r="P14" s="35" t="s">
        <v>172</v>
      </c>
      <c r="Q14" s="26">
        <f>VLOOKUP(P14,Sheet2!$A$3:$B$99,2,FALSE)</f>
        <v>335000</v>
      </c>
      <c r="R14" s="35" t="s">
        <v>32</v>
      </c>
      <c r="S14" s="26">
        <f>VLOOKUP(R14,Sheet2!$A$3:$B$99,2,FALSE)</f>
        <v>270000</v>
      </c>
      <c r="T14" s="139" t="s">
        <v>183</v>
      </c>
      <c r="U14" s="27">
        <f>VLOOKUP(T14,Sheet2!$A$3:$B$99,2,FALSE)</f>
        <v>10000</v>
      </c>
      <c r="V14" s="36" t="s">
        <v>192</v>
      </c>
      <c r="W14" s="27">
        <f>VLOOKUP(V14,Sheet2!$A$3:$B$99,2,FALSE)</f>
        <v>40000</v>
      </c>
      <c r="X14" s="36" t="s">
        <v>189</v>
      </c>
      <c r="Y14" s="27">
        <f>VLOOKUP(X14,Sheet2!$A$3:$B$99,2,FALSE)</f>
        <v>27400</v>
      </c>
      <c r="Z14" s="37" t="s">
        <v>76</v>
      </c>
      <c r="AA14" s="29">
        <f>VLOOKUP(Z14,Sheet2!$A$3:$B$99,2,FALSE)</f>
        <v>23800</v>
      </c>
      <c r="AB14" s="142" t="s">
        <v>78</v>
      </c>
      <c r="AC14" s="29">
        <f>VLOOKUP(AB14,Sheet2!$A$3:$B$99,2,FALSE)</f>
        <v>10000</v>
      </c>
      <c r="AD14" s="129" t="s">
        <v>198</v>
      </c>
      <c r="AE14" s="30">
        <f>VLOOKUP(AD14,Sheet2!$A$3:$B$99,2,FALSE)</f>
        <v>0</v>
      </c>
      <c r="AF14" s="131" t="s">
        <v>202</v>
      </c>
      <c r="AG14" s="30">
        <f>VLOOKUP(AF14,Sheet2!$A$3:$B$99,2,FALSE)</f>
        <v>0</v>
      </c>
    </row>
    <row r="15" spans="1:33">
      <c r="A15" s="48">
        <v>14</v>
      </c>
      <c r="B15" s="49" t="s">
        <v>326</v>
      </c>
      <c r="C15" s="40" t="s">
        <v>325</v>
      </c>
      <c r="D15" s="18" t="s">
        <v>326</v>
      </c>
      <c r="E15" s="19">
        <f t="shared" si="0"/>
        <v>3641833</v>
      </c>
      <c r="F15" s="32" t="s">
        <v>56</v>
      </c>
      <c r="G15" s="21">
        <f>VLOOKUP(F15,Sheet2!$A$3:$B$99,2,FALSE)</f>
        <v>196000</v>
      </c>
      <c r="H15" s="33" t="s">
        <v>94</v>
      </c>
      <c r="I15" s="21">
        <f>VLOOKUP(H15,Sheet2!$A$3:$B$99,2,FALSE)</f>
        <v>1800000</v>
      </c>
      <c r="J15" s="34" t="s">
        <v>59</v>
      </c>
      <c r="K15" s="24">
        <f>VLOOKUP(J15,Sheet2!$A$3:$B$99,2,FALSE)</f>
        <v>30000</v>
      </c>
      <c r="L15" s="34" t="s">
        <v>60</v>
      </c>
      <c r="M15" s="24">
        <f>VLOOKUP(L15,Sheet2!$A$3:$B$99,2,FALSE)</f>
        <v>880000</v>
      </c>
      <c r="N15" s="35" t="s">
        <v>109</v>
      </c>
      <c r="O15" s="26">
        <f>VLOOKUP(N15,Sheet2!$A$3:$B$99,2,FALSE)</f>
        <v>68000</v>
      </c>
      <c r="P15" s="35" t="s">
        <v>172</v>
      </c>
      <c r="Q15" s="26">
        <f>VLOOKUP(P15,Sheet2!$A$3:$B$99,2,FALSE)</f>
        <v>335000</v>
      </c>
      <c r="R15" s="35" t="s">
        <v>72</v>
      </c>
      <c r="S15" s="26">
        <f>VLOOKUP(R15,Sheet2!$A$3:$B$99,2,FALSE)</f>
        <v>92833</v>
      </c>
      <c r="T15" s="36" t="s">
        <v>86</v>
      </c>
      <c r="U15" s="27">
        <f>VLOOKUP(T15,Sheet2!$A$3:$B$99,2,FALSE)</f>
        <v>120000</v>
      </c>
      <c r="V15" s="139" t="s">
        <v>110</v>
      </c>
      <c r="W15" s="27">
        <f>VLOOKUP(V15,Sheet2!$A$3:$B$99,2,FALSE)</f>
        <v>10000</v>
      </c>
      <c r="X15" s="36" t="s">
        <v>77</v>
      </c>
      <c r="Y15" s="27">
        <f>VLOOKUP(X15,Sheet2!$A$3:$B$99,2,FALSE)</f>
        <v>40000</v>
      </c>
      <c r="Z15" s="128" t="s">
        <v>97</v>
      </c>
      <c r="AA15" s="29">
        <f>VLOOKUP(Z15,Sheet2!$A$3:$B$99,2,FALSE)</f>
        <v>10000</v>
      </c>
      <c r="AB15" s="142" t="s">
        <v>78</v>
      </c>
      <c r="AC15" s="29">
        <f>VLOOKUP(AB15,Sheet2!$A$3:$B$99,2,FALSE)</f>
        <v>10000</v>
      </c>
      <c r="AD15" s="137" t="s">
        <v>196</v>
      </c>
      <c r="AE15" s="30">
        <f>VLOOKUP(AD15,Sheet2!$A$3:$B$99,2,FALSE)</f>
        <v>50000</v>
      </c>
      <c r="AF15" s="131" t="s">
        <v>198</v>
      </c>
      <c r="AG15" s="30">
        <f>VLOOKUP(AF15,Sheet2!$A$3:$B$99,2,FALSE)</f>
        <v>0</v>
      </c>
    </row>
    <row r="16" spans="1:33">
      <c r="A16" s="48">
        <v>15</v>
      </c>
      <c r="B16" s="49" t="s">
        <v>362</v>
      </c>
      <c r="C16" s="40" t="s">
        <v>322</v>
      </c>
      <c r="D16" s="18"/>
      <c r="E16" s="19">
        <f t="shared" si="0"/>
        <v>3606200</v>
      </c>
      <c r="F16" s="32" t="s">
        <v>61</v>
      </c>
      <c r="G16" s="42">
        <f>VLOOKUP(F16,Sheet2!$A$3:$B$99,2,FALSE)</f>
        <v>68000</v>
      </c>
      <c r="H16" s="33" t="s">
        <v>94</v>
      </c>
      <c r="I16" s="42">
        <f>VLOOKUP(H16,Sheet2!$A$3:$B$99,2,FALSE)</f>
        <v>1800000</v>
      </c>
      <c r="J16" s="34" t="s">
        <v>95</v>
      </c>
      <c r="K16" s="43">
        <f>VLOOKUP(J16,Sheet2!$A$3:$B$99,2,FALSE)</f>
        <v>40000</v>
      </c>
      <c r="L16" s="34" t="s">
        <v>60</v>
      </c>
      <c r="M16" s="43">
        <f>VLOOKUP(L16,Sheet2!$A$3:$B$99,2,FALSE)</f>
        <v>880000</v>
      </c>
      <c r="N16" s="35" t="s">
        <v>174</v>
      </c>
      <c r="O16" s="44">
        <f>VLOOKUP(N16,Sheet2!$A$3:$B$99,2,FALSE)</f>
        <v>270000</v>
      </c>
      <c r="P16" s="35" t="s">
        <v>172</v>
      </c>
      <c r="Q16" s="44">
        <f>VLOOKUP(P16,Sheet2!$A$3:$B$99,2,FALSE)</f>
        <v>335000</v>
      </c>
      <c r="R16" s="133" t="s">
        <v>108</v>
      </c>
      <c r="S16" s="44">
        <f>VLOOKUP(R16,Sheet2!$A$3:$B$99,2,FALSE)</f>
        <v>10000</v>
      </c>
      <c r="T16" s="132" t="s">
        <v>75</v>
      </c>
      <c r="U16" s="45">
        <f>VLOOKUP(T16,Sheet2!$A$3:$B$99,2,FALSE)</f>
        <v>10000</v>
      </c>
      <c r="V16" s="36" t="s">
        <v>77</v>
      </c>
      <c r="W16" s="45">
        <f>VLOOKUP(V16,Sheet2!$A$3:$B$99,2,FALSE)</f>
        <v>40000</v>
      </c>
      <c r="X16" s="36" t="s">
        <v>86</v>
      </c>
      <c r="Y16" s="45">
        <f>VLOOKUP(X16,Sheet2!$A$3:$B$99,2,FALSE)</f>
        <v>120000</v>
      </c>
      <c r="Z16" s="128" t="s">
        <v>97</v>
      </c>
      <c r="AA16" s="46">
        <f>VLOOKUP(Z16,Sheet2!$A$3:$B$99,2,FALSE)</f>
        <v>10000</v>
      </c>
      <c r="AB16" s="37" t="s">
        <v>38</v>
      </c>
      <c r="AC16" s="46">
        <f>VLOOKUP(AB16,Sheet2!$A$3:$B$99,2,FALSE)</f>
        <v>23200</v>
      </c>
      <c r="AD16" s="129" t="s">
        <v>197</v>
      </c>
      <c r="AE16" s="47">
        <f>VLOOKUP(AD16,Sheet2!$A$3:$B$99,2,FALSE)</f>
        <v>0</v>
      </c>
      <c r="AF16" s="131" t="s">
        <v>200</v>
      </c>
      <c r="AG16" s="47">
        <f>VLOOKUP(AF16,Sheet2!$A$3:$B$99,2,FALSE)</f>
        <v>0</v>
      </c>
    </row>
    <row r="17" spans="1:33">
      <c r="A17" s="50">
        <v>16</v>
      </c>
      <c r="B17" s="49" t="s">
        <v>651</v>
      </c>
      <c r="C17" s="149" t="s">
        <v>873</v>
      </c>
      <c r="D17" s="18" t="s">
        <v>651</v>
      </c>
      <c r="E17" s="19">
        <f t="shared" si="0"/>
        <v>3563433</v>
      </c>
      <c r="F17" s="32" t="s">
        <v>65</v>
      </c>
      <c r="G17" s="21">
        <f>VLOOKUP(F17,Sheet2!$A$3:$B$99,2,FALSE)</f>
        <v>480000</v>
      </c>
      <c r="H17" s="33" t="s">
        <v>94</v>
      </c>
      <c r="I17" s="21">
        <f>VLOOKUP(H17,Sheet2!$A$3:$B$99,2,FALSE)</f>
        <v>1800000</v>
      </c>
      <c r="J17" s="34" t="s">
        <v>59</v>
      </c>
      <c r="K17" s="24">
        <f>VLOOKUP(J17,Sheet2!$A$3:$B$99,2,FALSE)</f>
        <v>30000</v>
      </c>
      <c r="L17" s="34" t="s">
        <v>60</v>
      </c>
      <c r="M17" s="24">
        <f>VLOOKUP(L17,Sheet2!$A$3:$B$99,2,FALSE)</f>
        <v>880000</v>
      </c>
      <c r="N17" s="35" t="s">
        <v>40</v>
      </c>
      <c r="O17" s="26">
        <f>VLOOKUP(N17,Sheet2!$A$3:$B$99,2,FALSE)</f>
        <v>92833</v>
      </c>
      <c r="P17" s="35" t="s">
        <v>74</v>
      </c>
      <c r="Q17" s="26">
        <f>VLOOKUP(P17,Sheet2!$A$3:$B$99,2,FALSE)</f>
        <v>25600</v>
      </c>
      <c r="R17" s="35" t="s">
        <v>179</v>
      </c>
      <c r="S17" s="26">
        <f>VLOOKUP(R17,Sheet2!$A$3:$B$99,2,FALSE)</f>
        <v>155000</v>
      </c>
      <c r="T17" s="132" t="s">
        <v>75</v>
      </c>
      <c r="U17" s="27">
        <f>VLOOKUP(T17,Sheet2!$A$3:$B$99,2,FALSE)</f>
        <v>10000</v>
      </c>
      <c r="V17" s="139" t="s">
        <v>110</v>
      </c>
      <c r="W17" s="27">
        <f>VLOOKUP(V17,Sheet2!$A$3:$B$99,2,FALSE)</f>
        <v>10000</v>
      </c>
      <c r="X17" s="139" t="s">
        <v>193</v>
      </c>
      <c r="Y17" s="27">
        <f>VLOOKUP(X17,Sheet2!$A$3:$B$99,2,FALSE)</f>
        <v>10000</v>
      </c>
      <c r="Z17" s="128" t="s">
        <v>207</v>
      </c>
      <c r="AA17" s="29">
        <f>VLOOKUP(Z17,Sheet2!$A$3:$B$99,2,FALSE)</f>
        <v>10000</v>
      </c>
      <c r="AB17" s="142" t="s">
        <v>78</v>
      </c>
      <c r="AC17" s="29">
        <f>VLOOKUP(AB17,Sheet2!$A$3:$B$99,2,FALSE)</f>
        <v>10000</v>
      </c>
      <c r="AD17" s="137" t="s">
        <v>196</v>
      </c>
      <c r="AE17" s="30">
        <f>VLOOKUP(AD17,Sheet2!$A$3:$B$99,2,FALSE)</f>
        <v>50000</v>
      </c>
      <c r="AF17" s="131" t="s">
        <v>202</v>
      </c>
      <c r="AG17" s="30">
        <f>VLOOKUP(AF17,Sheet2!$A$3:$B$99,2,FALSE)</f>
        <v>0</v>
      </c>
    </row>
    <row r="18" spans="1:33">
      <c r="A18" s="50">
        <v>17</v>
      </c>
      <c r="B18" s="49" t="s">
        <v>457</v>
      </c>
      <c r="C18" s="57" t="s">
        <v>455</v>
      </c>
      <c r="D18" s="126" t="s">
        <v>249</v>
      </c>
      <c r="E18" s="19">
        <f t="shared" si="0"/>
        <v>3556699</v>
      </c>
      <c r="F18" s="32" t="s">
        <v>53</v>
      </c>
      <c r="G18" s="42">
        <f>VLOOKUP(F18,Sheet2!$A$3:$B$99,2,FALSE)</f>
        <v>40000</v>
      </c>
      <c r="H18" s="33" t="s">
        <v>94</v>
      </c>
      <c r="I18" s="42">
        <f>VLOOKUP(H18,Sheet2!$A$3:$B$99,2,FALSE)</f>
        <v>1800000</v>
      </c>
      <c r="J18" s="34" t="s">
        <v>96</v>
      </c>
      <c r="K18" s="43">
        <f>VLOOKUP(J18,Sheet2!$A$3:$B$99,2,FALSE)</f>
        <v>92833</v>
      </c>
      <c r="L18" s="34" t="s">
        <v>60</v>
      </c>
      <c r="M18" s="43">
        <f>VLOOKUP(L18,Sheet2!$A$3:$B$99,2,FALSE)</f>
        <v>880000</v>
      </c>
      <c r="N18" s="35" t="s">
        <v>72</v>
      </c>
      <c r="O18" s="44">
        <f>VLOOKUP(N18,Sheet2!$A$3:$B$99,2,FALSE)</f>
        <v>92833</v>
      </c>
      <c r="P18" s="35" t="s">
        <v>172</v>
      </c>
      <c r="Q18" s="44">
        <f>VLOOKUP(P18,Sheet2!$A$3:$B$99,2,FALSE)</f>
        <v>335000</v>
      </c>
      <c r="R18" s="35" t="s">
        <v>40</v>
      </c>
      <c r="S18" s="44">
        <f>VLOOKUP(R18,Sheet2!$A$3:$B$99,2,FALSE)</f>
        <v>92833</v>
      </c>
      <c r="T18" s="36" t="s">
        <v>86</v>
      </c>
      <c r="U18" s="45">
        <f>VLOOKUP(T18,Sheet2!$A$3:$B$99,2,FALSE)</f>
        <v>120000</v>
      </c>
      <c r="V18" s="139" t="s">
        <v>110</v>
      </c>
      <c r="W18" s="45">
        <f>VLOOKUP(V18,Sheet2!$A$3:$B$99,2,FALSE)</f>
        <v>10000</v>
      </c>
      <c r="X18" s="139" t="s">
        <v>82</v>
      </c>
      <c r="Y18" s="45">
        <f>VLOOKUP(X18,Sheet2!$A$3:$B$99,2,FALSE)</f>
        <v>10000</v>
      </c>
      <c r="Z18" s="37" t="s">
        <v>38</v>
      </c>
      <c r="AA18" s="46">
        <f>VLOOKUP(Z18,Sheet2!$A$3:$B$99,2,FALSE)</f>
        <v>23200</v>
      </c>
      <c r="AB18" s="142" t="s">
        <v>78</v>
      </c>
      <c r="AC18" s="46">
        <f>VLOOKUP(AB18,Sheet2!$A$3:$B$99,2,FALSE)</f>
        <v>10000</v>
      </c>
      <c r="AD18" s="137" t="s">
        <v>196</v>
      </c>
      <c r="AE18" s="47">
        <f>VLOOKUP(AD18,Sheet2!$A$3:$B$99,2,FALSE)</f>
        <v>50000</v>
      </c>
      <c r="AF18" s="131" t="s">
        <v>200</v>
      </c>
      <c r="AG18" s="47">
        <f>VLOOKUP(AF18,Sheet2!$A$3:$B$99,2,FALSE)</f>
        <v>0</v>
      </c>
    </row>
    <row r="19" spans="1:33">
      <c r="A19" s="48">
        <v>18</v>
      </c>
      <c r="B19" s="51" t="s">
        <v>564</v>
      </c>
      <c r="C19" s="40" t="s">
        <v>561</v>
      </c>
      <c r="D19" s="18" t="s">
        <v>565</v>
      </c>
      <c r="E19" s="19">
        <f t="shared" si="0"/>
        <v>3551499</v>
      </c>
      <c r="F19" s="32" t="s">
        <v>34</v>
      </c>
      <c r="G19" s="21">
        <f>VLOOKUP(F19,Sheet2!$A$3:$B$99,2,FALSE)</f>
        <v>880000</v>
      </c>
      <c r="H19" s="33" t="s">
        <v>94</v>
      </c>
      <c r="I19" s="21">
        <f>VLOOKUP(H19,Sheet2!$A$3:$B$99,2,FALSE)</f>
        <v>1800000</v>
      </c>
      <c r="J19" s="34" t="s">
        <v>95</v>
      </c>
      <c r="K19" s="24">
        <f>VLOOKUP(J19,Sheet2!$A$3:$B$99,2,FALSE)</f>
        <v>40000</v>
      </c>
      <c r="L19" s="34" t="s">
        <v>96</v>
      </c>
      <c r="M19" s="24">
        <f>VLOOKUP(L19,Sheet2!$A$3:$B$99,2,FALSE)</f>
        <v>92833</v>
      </c>
      <c r="N19" s="35" t="s">
        <v>109</v>
      </c>
      <c r="O19" s="26">
        <f>VLOOKUP(N19,Sheet2!$A$3:$B$99,2,FALSE)</f>
        <v>68000</v>
      </c>
      <c r="P19" s="35" t="s">
        <v>172</v>
      </c>
      <c r="Q19" s="26">
        <f>VLOOKUP(P19,Sheet2!$A$3:$B$99,2,FALSE)</f>
        <v>335000</v>
      </c>
      <c r="R19" s="35" t="s">
        <v>72</v>
      </c>
      <c r="S19" s="26">
        <f>VLOOKUP(R19,Sheet2!$A$3:$B$99,2,FALSE)</f>
        <v>92833</v>
      </c>
      <c r="T19" s="36" t="s">
        <v>188</v>
      </c>
      <c r="U19" s="27">
        <f>VLOOKUP(T19,Sheet2!$A$3:$B$99,2,FALSE)</f>
        <v>40000</v>
      </c>
      <c r="V19" s="36" t="s">
        <v>192</v>
      </c>
      <c r="W19" s="27">
        <f>VLOOKUP(V19,Sheet2!$A$3:$B$99,2,FALSE)</f>
        <v>40000</v>
      </c>
      <c r="X19" s="139" t="s">
        <v>193</v>
      </c>
      <c r="Y19" s="27">
        <f>VLOOKUP(X19,Sheet2!$A$3:$B$99,2,FALSE)</f>
        <v>10000</v>
      </c>
      <c r="Z19" s="128" t="s">
        <v>43</v>
      </c>
      <c r="AA19" s="29">
        <f>VLOOKUP(Z19,Sheet2!$A$3:$B$99,2,FALSE)</f>
        <v>10000</v>
      </c>
      <c r="AB19" s="37" t="s">
        <v>48</v>
      </c>
      <c r="AC19" s="29">
        <f>VLOOKUP(AB19,Sheet2!$A$3:$B$99,2,FALSE)</f>
        <v>92833</v>
      </c>
      <c r="AD19" s="137" t="s">
        <v>196</v>
      </c>
      <c r="AE19" s="30">
        <f>VLOOKUP(AD19,Sheet2!$A$3:$B$99,2,FALSE)</f>
        <v>50000</v>
      </c>
      <c r="AF19" s="131" t="s">
        <v>200</v>
      </c>
      <c r="AG19" s="30">
        <f>VLOOKUP(AF19,Sheet2!$A$3:$B$99,2,FALSE)</f>
        <v>0</v>
      </c>
    </row>
    <row r="20" spans="1:33">
      <c r="A20" s="48">
        <v>19</v>
      </c>
      <c r="B20" s="49" t="s">
        <v>274</v>
      </c>
      <c r="C20" s="40" t="s">
        <v>273</v>
      </c>
      <c r="D20" s="18" t="s">
        <v>274</v>
      </c>
      <c r="E20" s="19">
        <f t="shared" si="0"/>
        <v>3535833</v>
      </c>
      <c r="F20" s="32" t="s">
        <v>41</v>
      </c>
      <c r="G20" s="21">
        <f>VLOOKUP(F20,Sheet2!$A$3:$B$99,2,FALSE)</f>
        <v>335000</v>
      </c>
      <c r="H20" s="33" t="s">
        <v>94</v>
      </c>
      <c r="I20" s="21">
        <f>VLOOKUP(H20,Sheet2!$A$3:$B$99,2,FALSE)</f>
        <v>1800000</v>
      </c>
      <c r="J20" s="34" t="s">
        <v>96</v>
      </c>
      <c r="K20" s="24">
        <f>VLOOKUP(J20,Sheet2!$A$3:$B$99,2,FALSE)</f>
        <v>92833</v>
      </c>
      <c r="L20" s="34" t="s">
        <v>60</v>
      </c>
      <c r="M20" s="24">
        <f>VLOOKUP(L20,Sheet2!$A$3:$B$99,2,FALSE)</f>
        <v>880000</v>
      </c>
      <c r="N20" s="35" t="s">
        <v>109</v>
      </c>
      <c r="O20" s="26">
        <f>VLOOKUP(N20,Sheet2!$A$3:$B$99,2,FALSE)</f>
        <v>68000</v>
      </c>
      <c r="P20" s="35" t="s">
        <v>175</v>
      </c>
      <c r="Q20" s="26">
        <f>VLOOKUP(P20,Sheet2!$A$3:$B$99,2,FALSE)</f>
        <v>54000</v>
      </c>
      <c r="R20" s="35" t="s">
        <v>177</v>
      </c>
      <c r="S20" s="26">
        <f>VLOOKUP(R20,Sheet2!$A$3:$B$99,2,FALSE)</f>
        <v>196000</v>
      </c>
      <c r="T20" s="36" t="s">
        <v>77</v>
      </c>
      <c r="U20" s="27">
        <f>VLOOKUP(T20,Sheet2!$A$3:$B$99,2,FALSE)</f>
        <v>40000</v>
      </c>
      <c r="V20" s="36" t="s">
        <v>192</v>
      </c>
      <c r="W20" s="27">
        <f>VLOOKUP(V20,Sheet2!$A$3:$B$99,2,FALSE)</f>
        <v>40000</v>
      </c>
      <c r="X20" s="139" t="s">
        <v>169</v>
      </c>
      <c r="Y20" s="27">
        <f>VLOOKUP(X20,Sheet2!$A$3:$B$99,2,FALSE)</f>
        <v>10000</v>
      </c>
      <c r="Z20" s="128" t="s">
        <v>97</v>
      </c>
      <c r="AA20" s="29">
        <f>VLOOKUP(Z20,Sheet2!$A$3:$B$99,2,FALSE)</f>
        <v>10000</v>
      </c>
      <c r="AB20" s="142" t="s">
        <v>78</v>
      </c>
      <c r="AC20" s="29">
        <f>VLOOKUP(AB20,Sheet2!$A$3:$B$99,2,FALSE)</f>
        <v>10000</v>
      </c>
      <c r="AD20" s="129" t="s">
        <v>198</v>
      </c>
      <c r="AE20" s="30">
        <f>VLOOKUP(AD20,Sheet2!$A$3:$B$99,2,FALSE)</f>
        <v>0</v>
      </c>
      <c r="AF20" s="131" t="s">
        <v>201</v>
      </c>
      <c r="AG20" s="30">
        <f>VLOOKUP(AF20,Sheet2!$A$3:$B$99,2,FALSE)</f>
        <v>0</v>
      </c>
    </row>
    <row r="21" spans="1:33">
      <c r="A21" s="50">
        <v>20</v>
      </c>
      <c r="B21" s="49" t="s">
        <v>736</v>
      </c>
      <c r="C21" s="40" t="s">
        <v>378</v>
      </c>
      <c r="D21" s="18" t="s">
        <v>379</v>
      </c>
      <c r="E21" s="19">
        <f t="shared" si="0"/>
        <v>3493033</v>
      </c>
      <c r="F21" s="32" t="s">
        <v>34</v>
      </c>
      <c r="G21" s="21">
        <f>VLOOKUP(F21,Sheet2!$A$3:$B$99,2,FALSE)</f>
        <v>880000</v>
      </c>
      <c r="H21" s="33" t="s">
        <v>94</v>
      </c>
      <c r="I21" s="21">
        <f>VLOOKUP(H21,Sheet2!$A$3:$B$99,2,FALSE)</f>
        <v>1800000</v>
      </c>
      <c r="J21" s="135" t="s">
        <v>170</v>
      </c>
      <c r="K21" s="24">
        <f>VLOOKUP(J21,Sheet2!$A$3:$B$99,2,FALSE)</f>
        <v>10000</v>
      </c>
      <c r="L21" s="34" t="s">
        <v>95</v>
      </c>
      <c r="M21" s="24">
        <f>VLOOKUP(L21,Sheet2!$A$3:$B$99,2,FALSE)</f>
        <v>40000</v>
      </c>
      <c r="N21" s="35" t="s">
        <v>178</v>
      </c>
      <c r="O21" s="26">
        <f>VLOOKUP(N21,Sheet2!$A$3:$B$99,2,FALSE)</f>
        <v>54000</v>
      </c>
      <c r="P21" s="35" t="s">
        <v>172</v>
      </c>
      <c r="Q21" s="26">
        <f>VLOOKUP(P21,Sheet2!$A$3:$B$99,2,FALSE)</f>
        <v>335000</v>
      </c>
      <c r="R21" s="35" t="s">
        <v>72</v>
      </c>
      <c r="S21" s="26">
        <f>VLOOKUP(R21,Sheet2!$A$3:$B$99,2,FALSE)</f>
        <v>92833</v>
      </c>
      <c r="T21" s="36" t="s">
        <v>86</v>
      </c>
      <c r="U21" s="27">
        <f>VLOOKUP(T21,Sheet2!$A$3:$B$99,2,FALSE)</f>
        <v>120000</v>
      </c>
      <c r="V21" s="36" t="s">
        <v>184</v>
      </c>
      <c r="W21" s="27">
        <f>VLOOKUP(V21,Sheet2!$A$3:$B$99,2,FALSE)</f>
        <v>68000</v>
      </c>
      <c r="X21" s="132" t="s">
        <v>190</v>
      </c>
      <c r="Y21" s="27">
        <f>VLOOKUP(X21,Sheet2!$A$3:$B$99,2,FALSE)</f>
        <v>10000</v>
      </c>
      <c r="Z21" s="37" t="s">
        <v>38</v>
      </c>
      <c r="AA21" s="29">
        <f>VLOOKUP(Z21,Sheet2!$A$3:$B$99,2,FALSE)</f>
        <v>23200</v>
      </c>
      <c r="AB21" s="142" t="s">
        <v>78</v>
      </c>
      <c r="AC21" s="29">
        <f>VLOOKUP(AB21,Sheet2!$A$3:$B$99,2,FALSE)</f>
        <v>10000</v>
      </c>
      <c r="AD21" s="137" t="s">
        <v>196</v>
      </c>
      <c r="AE21" s="30">
        <f>VLOOKUP(AD21,Sheet2!$A$3:$B$99,2,FALSE)</f>
        <v>50000</v>
      </c>
      <c r="AF21" s="131" t="s">
        <v>202</v>
      </c>
      <c r="AG21" s="30">
        <f>VLOOKUP(AF21,Sheet2!$A$3:$B$99,2,FALSE)</f>
        <v>0</v>
      </c>
    </row>
    <row r="22" spans="1:33">
      <c r="A22" s="50">
        <v>21</v>
      </c>
      <c r="B22" s="49" t="s">
        <v>139</v>
      </c>
      <c r="C22" s="40" t="s">
        <v>266</v>
      </c>
      <c r="D22" s="18" t="s">
        <v>139</v>
      </c>
      <c r="E22" s="19">
        <f t="shared" si="0"/>
        <v>3470633</v>
      </c>
      <c r="F22" s="32" t="s">
        <v>34</v>
      </c>
      <c r="G22" s="21">
        <f>VLOOKUP(F22,Sheet2!$A$3:$B$99,2,FALSE)</f>
        <v>880000</v>
      </c>
      <c r="H22" s="33" t="s">
        <v>94</v>
      </c>
      <c r="I22" s="21">
        <f>VLOOKUP(H22,Sheet2!$A$3:$B$99,2,FALSE)</f>
        <v>1800000</v>
      </c>
      <c r="J22" s="34" t="s">
        <v>96</v>
      </c>
      <c r="K22" s="24">
        <f>VLOOKUP(J22,Sheet2!$A$3:$B$99,2,FALSE)</f>
        <v>92833</v>
      </c>
      <c r="L22" s="34" t="s">
        <v>95</v>
      </c>
      <c r="M22" s="24">
        <f>VLOOKUP(L22,Sheet2!$A$3:$B$99,2,FALSE)</f>
        <v>40000</v>
      </c>
      <c r="N22" s="35" t="s">
        <v>109</v>
      </c>
      <c r="O22" s="26">
        <f>VLOOKUP(N22,Sheet2!$A$3:$B$99,2,FALSE)</f>
        <v>68000</v>
      </c>
      <c r="P22" s="35" t="s">
        <v>68</v>
      </c>
      <c r="Q22" s="26">
        <f>VLOOKUP(P22,Sheet2!$A$3:$B$99,2,FALSE)</f>
        <v>196000</v>
      </c>
      <c r="R22" s="35" t="s">
        <v>32</v>
      </c>
      <c r="S22" s="26">
        <f>VLOOKUP(R22,Sheet2!$A$3:$B$99,2,FALSE)</f>
        <v>270000</v>
      </c>
      <c r="T22" s="132" t="s">
        <v>75</v>
      </c>
      <c r="U22" s="27">
        <f>VLOOKUP(T22,Sheet2!$A$3:$B$99,2,FALSE)</f>
        <v>10000</v>
      </c>
      <c r="V22" s="36" t="s">
        <v>192</v>
      </c>
      <c r="W22" s="27">
        <f>VLOOKUP(V22,Sheet2!$A$3:$B$99,2,FALSE)</f>
        <v>40000</v>
      </c>
      <c r="X22" s="36" t="s">
        <v>77</v>
      </c>
      <c r="Y22" s="27">
        <f>VLOOKUP(X22,Sheet2!$A$3:$B$99,2,FALSE)</f>
        <v>40000</v>
      </c>
      <c r="Z22" s="37" t="s">
        <v>76</v>
      </c>
      <c r="AA22" s="29">
        <f>VLOOKUP(Z22,Sheet2!$A$3:$B$99,2,FALSE)</f>
        <v>23800</v>
      </c>
      <c r="AB22" s="142" t="s">
        <v>78</v>
      </c>
      <c r="AC22" s="29">
        <f>VLOOKUP(AB22,Sheet2!$A$3:$B$99,2,FALSE)</f>
        <v>10000</v>
      </c>
      <c r="AD22" s="129" t="s">
        <v>198</v>
      </c>
      <c r="AE22" s="30">
        <f>VLOOKUP(AD22,Sheet2!$A$3:$B$99,2,FALSE)</f>
        <v>0</v>
      </c>
      <c r="AF22" s="131" t="s">
        <v>201</v>
      </c>
      <c r="AG22" s="30">
        <f>VLOOKUP(AF22,Sheet2!$A$3:$B$99,2,FALSE)</f>
        <v>0</v>
      </c>
    </row>
    <row r="23" spans="1:33">
      <c r="A23" s="48">
        <v>22</v>
      </c>
      <c r="B23" s="49" t="s">
        <v>288</v>
      </c>
      <c r="C23" s="40" t="s">
        <v>287</v>
      </c>
      <c r="D23" s="18" t="s">
        <v>288</v>
      </c>
      <c r="E23" s="19">
        <f t="shared" si="0"/>
        <v>3456200</v>
      </c>
      <c r="F23" s="32" t="s">
        <v>53</v>
      </c>
      <c r="G23" s="21">
        <f>VLOOKUP(F23,Sheet2!$A$3:$B$99,2,FALSE)</f>
        <v>40000</v>
      </c>
      <c r="H23" s="33" t="s">
        <v>94</v>
      </c>
      <c r="I23" s="21">
        <f>VLOOKUP(H23,Sheet2!$A$3:$B$99,2,FALSE)</f>
        <v>1800000</v>
      </c>
      <c r="J23" s="34" t="s">
        <v>95</v>
      </c>
      <c r="K23" s="24">
        <f>VLOOKUP(J23,Sheet2!$A$3:$B$99,2,FALSE)</f>
        <v>40000</v>
      </c>
      <c r="L23" s="34" t="s">
        <v>60</v>
      </c>
      <c r="M23" s="24">
        <f>VLOOKUP(L23,Sheet2!$A$3:$B$99,2,FALSE)</f>
        <v>880000</v>
      </c>
      <c r="N23" s="35" t="s">
        <v>175</v>
      </c>
      <c r="O23" s="26">
        <f>VLOOKUP(N23,Sheet2!$A$3:$B$99,2,FALSE)</f>
        <v>54000</v>
      </c>
      <c r="P23" s="35" t="s">
        <v>172</v>
      </c>
      <c r="Q23" s="26">
        <f>VLOOKUP(P23,Sheet2!$A$3:$B$99,2,FALSE)</f>
        <v>335000</v>
      </c>
      <c r="R23" s="35" t="s">
        <v>83</v>
      </c>
      <c r="S23" s="26">
        <f>VLOOKUP(R23,Sheet2!$A$3:$B$99,2,FALSE)</f>
        <v>54000</v>
      </c>
      <c r="T23" s="36" t="s">
        <v>86</v>
      </c>
      <c r="U23" s="27">
        <f>VLOOKUP(T23,Sheet2!$A$3:$B$99,2,FALSE)</f>
        <v>120000</v>
      </c>
      <c r="V23" s="139" t="s">
        <v>82</v>
      </c>
      <c r="W23" s="27">
        <f>VLOOKUP(V23,Sheet2!$A$3:$B$99,2,FALSE)</f>
        <v>10000</v>
      </c>
      <c r="X23" s="36" t="s">
        <v>77</v>
      </c>
      <c r="Y23" s="27">
        <f>VLOOKUP(X23,Sheet2!$A$3:$B$99,2,FALSE)</f>
        <v>40000</v>
      </c>
      <c r="Z23" s="37" t="s">
        <v>38</v>
      </c>
      <c r="AA23" s="29">
        <f>VLOOKUP(Z23,Sheet2!$A$3:$B$99,2,FALSE)</f>
        <v>23200</v>
      </c>
      <c r="AB23" s="142" t="s">
        <v>78</v>
      </c>
      <c r="AC23" s="29">
        <f>VLOOKUP(AB23,Sheet2!$A$3:$B$99,2,FALSE)</f>
        <v>10000</v>
      </c>
      <c r="AD23" s="137" t="s">
        <v>196</v>
      </c>
      <c r="AE23" s="30">
        <f>VLOOKUP(AD23,Sheet2!$A$3:$B$99,2,FALSE)</f>
        <v>50000</v>
      </c>
      <c r="AF23" s="131" t="s">
        <v>201</v>
      </c>
      <c r="AG23" s="30">
        <f>VLOOKUP(AF23,Sheet2!$A$3:$B$99,2,FALSE)</f>
        <v>0</v>
      </c>
    </row>
    <row r="24" spans="1:33">
      <c r="A24" s="48">
        <v>23</v>
      </c>
      <c r="B24" s="51" t="s">
        <v>358</v>
      </c>
      <c r="C24" s="52" t="s">
        <v>357</v>
      </c>
      <c r="D24" s="18" t="s">
        <v>360</v>
      </c>
      <c r="E24" s="19">
        <f t="shared" si="0"/>
        <v>3448266</v>
      </c>
      <c r="F24" s="32" t="s">
        <v>65</v>
      </c>
      <c r="G24" s="21">
        <f>VLOOKUP(F24,Sheet2!$A$3:$B$99,2,FALSE)</f>
        <v>480000</v>
      </c>
      <c r="H24" s="33" t="s">
        <v>94</v>
      </c>
      <c r="I24" s="21">
        <f>VLOOKUP(H24,Sheet2!$A$3:$B$99,2,FALSE)</f>
        <v>1800000</v>
      </c>
      <c r="J24" s="34" t="s">
        <v>100</v>
      </c>
      <c r="K24" s="24">
        <f>VLOOKUP(J24,Sheet2!$A$3:$B$99,2,FALSE)</f>
        <v>400000</v>
      </c>
      <c r="L24" s="34" t="s">
        <v>96</v>
      </c>
      <c r="M24" s="24">
        <f>VLOOKUP(L24,Sheet2!$A$3:$B$99,2,FALSE)</f>
        <v>92833</v>
      </c>
      <c r="N24" s="35" t="s">
        <v>81</v>
      </c>
      <c r="O24" s="26">
        <f>VLOOKUP(N24,Sheet2!$A$3:$B$99,2,FALSE)</f>
        <v>196000</v>
      </c>
      <c r="P24" s="35" t="s">
        <v>72</v>
      </c>
      <c r="Q24" s="26">
        <f>VLOOKUP(P24,Sheet2!$A$3:$B$99,2,FALSE)</f>
        <v>92833</v>
      </c>
      <c r="R24" s="35" t="s">
        <v>177</v>
      </c>
      <c r="S24" s="26">
        <f>VLOOKUP(R24,Sheet2!$A$3:$B$99,2,FALSE)</f>
        <v>196000</v>
      </c>
      <c r="T24" s="139" t="s">
        <v>183</v>
      </c>
      <c r="U24" s="27">
        <f>VLOOKUP(T24,Sheet2!$A$3:$B$99,2,FALSE)</f>
        <v>10000</v>
      </c>
      <c r="V24" s="36" t="s">
        <v>86</v>
      </c>
      <c r="W24" s="27">
        <f>VLOOKUP(V24,Sheet2!$A$3:$B$99,2,FALSE)</f>
        <v>120000</v>
      </c>
      <c r="X24" s="36" t="s">
        <v>189</v>
      </c>
      <c r="Y24" s="27">
        <f>VLOOKUP(X24,Sheet2!$A$3:$B$99,2,FALSE)</f>
        <v>27400</v>
      </c>
      <c r="Z24" s="37" t="s">
        <v>38</v>
      </c>
      <c r="AA24" s="29">
        <f>VLOOKUP(Z24,Sheet2!$A$3:$B$99,2,FALSE)</f>
        <v>23200</v>
      </c>
      <c r="AB24" s="128" t="s">
        <v>207</v>
      </c>
      <c r="AC24" s="29">
        <f>VLOOKUP(AB24,Sheet2!$A$3:$B$99,2,FALSE)</f>
        <v>10000</v>
      </c>
      <c r="AD24" s="129" t="s">
        <v>201</v>
      </c>
      <c r="AE24" s="30">
        <f>VLOOKUP(AD24,Sheet2!$A$3:$B$99,2,FALSE)</f>
        <v>0</v>
      </c>
      <c r="AF24" s="131" t="s">
        <v>202</v>
      </c>
      <c r="AG24" s="30">
        <f>VLOOKUP(AF24,Sheet2!$A$3:$B$99,2,FALSE)</f>
        <v>0</v>
      </c>
    </row>
    <row r="25" spans="1:33" ht="9.6999999999999993" customHeight="1">
      <c r="A25" s="50">
        <v>24</v>
      </c>
      <c r="B25" s="49" t="s">
        <v>648</v>
      </c>
      <c r="C25" s="40" t="s">
        <v>649</v>
      </c>
      <c r="D25" s="18" t="s">
        <v>648</v>
      </c>
      <c r="E25" s="19">
        <f t="shared" si="0"/>
        <v>3412000</v>
      </c>
      <c r="F25" s="32" t="s">
        <v>56</v>
      </c>
      <c r="G25" s="21">
        <f>VLOOKUP(F25,Sheet2!$A$3:$B$99,2,FALSE)</f>
        <v>196000</v>
      </c>
      <c r="H25" s="33" t="s">
        <v>94</v>
      </c>
      <c r="I25" s="21">
        <f>VLOOKUP(H25,Sheet2!$A$3:$B$99,2,FALSE)</f>
        <v>1800000</v>
      </c>
      <c r="J25" s="34" t="s">
        <v>95</v>
      </c>
      <c r="K25" s="24">
        <f>VLOOKUP(J25,Sheet2!$A$3:$B$99,2,FALSE)</f>
        <v>40000</v>
      </c>
      <c r="L25" s="34" t="s">
        <v>60</v>
      </c>
      <c r="M25" s="24">
        <f>VLOOKUP(L25,Sheet2!$A$3:$B$99,2,FALSE)</f>
        <v>880000</v>
      </c>
      <c r="N25" s="35" t="s">
        <v>68</v>
      </c>
      <c r="O25" s="26">
        <f>VLOOKUP(N25,Sheet2!$A$3:$B$99,2,FALSE)</f>
        <v>196000</v>
      </c>
      <c r="P25" s="35" t="s">
        <v>81</v>
      </c>
      <c r="Q25" s="26">
        <f>VLOOKUP(P25,Sheet2!$A$3:$B$99,2,FALSE)</f>
        <v>196000</v>
      </c>
      <c r="R25" s="35" t="s">
        <v>74</v>
      </c>
      <c r="S25" s="26">
        <f>VLOOKUP(R25,Sheet2!$A$3:$B$99,2,FALSE)</f>
        <v>25600</v>
      </c>
      <c r="T25" s="139" t="s">
        <v>182</v>
      </c>
      <c r="U25" s="27">
        <f>VLOOKUP(T25,Sheet2!$A$3:$B$99,2,FALSE)</f>
        <v>10000</v>
      </c>
      <c r="V25" s="36" t="s">
        <v>180</v>
      </c>
      <c r="W25" s="27">
        <f>VLOOKUP(V25,Sheet2!$A$3:$B$99,2,FALSE)</f>
        <v>24600</v>
      </c>
      <c r="X25" s="139" t="s">
        <v>193</v>
      </c>
      <c r="Y25" s="27">
        <f>VLOOKUP(X25,Sheet2!$A$3:$B$99,2,FALSE)</f>
        <v>10000</v>
      </c>
      <c r="Z25" s="37" t="s">
        <v>76</v>
      </c>
      <c r="AA25" s="29">
        <f>VLOOKUP(Z25,Sheet2!$A$3:$B$99,2,FALSE)</f>
        <v>23800</v>
      </c>
      <c r="AB25" s="142" t="s">
        <v>78</v>
      </c>
      <c r="AC25" s="29">
        <f>VLOOKUP(AB25,Sheet2!$A$3:$B$99,2,FALSE)</f>
        <v>10000</v>
      </c>
      <c r="AD25" s="129" t="s">
        <v>199</v>
      </c>
      <c r="AE25" s="30">
        <f>VLOOKUP(AD25,Sheet2!$A$3:$B$99,2,FALSE)</f>
        <v>0</v>
      </c>
      <c r="AF25" s="131" t="s">
        <v>202</v>
      </c>
      <c r="AG25" s="30">
        <f>VLOOKUP(AF25,Sheet2!$A$3:$B$99,2,FALSE)</f>
        <v>0</v>
      </c>
    </row>
    <row r="26" spans="1:33" ht="9.6999999999999993" customHeight="1">
      <c r="A26" s="50">
        <v>25</v>
      </c>
      <c r="B26" s="49" t="s">
        <v>782</v>
      </c>
      <c r="C26" s="40" t="s">
        <v>781</v>
      </c>
      <c r="D26" s="18" t="s">
        <v>782</v>
      </c>
      <c r="E26" s="19">
        <f t="shared" si="0"/>
        <v>3410033</v>
      </c>
      <c r="F26" s="32" t="s">
        <v>65</v>
      </c>
      <c r="G26" s="21">
        <f>VLOOKUP(F26,Sheet2!$A$3:$B$99,2,FALSE)</f>
        <v>480000</v>
      </c>
      <c r="H26" s="33" t="s">
        <v>94</v>
      </c>
      <c r="I26" s="21">
        <f>VLOOKUP(H26,Sheet2!$A$3:$B$99,2,FALSE)</f>
        <v>1800000</v>
      </c>
      <c r="J26" s="34" t="s">
        <v>95</v>
      </c>
      <c r="K26" s="24">
        <f>VLOOKUP(J26,Sheet2!$A$3:$B$99,2,FALSE)</f>
        <v>40000</v>
      </c>
      <c r="L26" s="34" t="s">
        <v>96</v>
      </c>
      <c r="M26" s="24">
        <f>VLOOKUP(L26,Sheet2!$A$3:$B$99,2,FALSE)</f>
        <v>92833</v>
      </c>
      <c r="N26" s="35" t="s">
        <v>81</v>
      </c>
      <c r="O26" s="26">
        <f>VLOOKUP(N26,Sheet2!$A$3:$B$99,2,FALSE)</f>
        <v>196000</v>
      </c>
      <c r="P26" s="35" t="s">
        <v>172</v>
      </c>
      <c r="Q26" s="26">
        <f>VLOOKUP(P26,Sheet2!$A$3:$B$99,2,FALSE)</f>
        <v>335000</v>
      </c>
      <c r="R26" s="35" t="s">
        <v>179</v>
      </c>
      <c r="S26" s="26">
        <f>VLOOKUP(R26,Sheet2!$A$3:$B$99,2,FALSE)</f>
        <v>155000</v>
      </c>
      <c r="T26" s="36" t="s">
        <v>86</v>
      </c>
      <c r="U26" s="27">
        <f>VLOOKUP(T26,Sheet2!$A$3:$B$99,2,FALSE)</f>
        <v>120000</v>
      </c>
      <c r="V26" s="36" t="s">
        <v>184</v>
      </c>
      <c r="W26" s="27">
        <f>VLOOKUP(V26,Sheet2!$A$3:$B$99,2,FALSE)</f>
        <v>68000</v>
      </c>
      <c r="X26" s="36" t="s">
        <v>192</v>
      </c>
      <c r="Y26" s="27">
        <f>VLOOKUP(X26,Sheet2!$A$3:$B$99,2,FALSE)</f>
        <v>40000</v>
      </c>
      <c r="Z26" s="37" t="s">
        <v>38</v>
      </c>
      <c r="AA26" s="29">
        <f>VLOOKUP(Z26,Sheet2!$A$3:$B$99,2,FALSE)</f>
        <v>23200</v>
      </c>
      <c r="AB26" s="142" t="s">
        <v>78</v>
      </c>
      <c r="AC26" s="29">
        <f>VLOOKUP(AB26,Sheet2!$A$3:$B$99,2,FALSE)</f>
        <v>10000</v>
      </c>
      <c r="AD26" s="137" t="s">
        <v>196</v>
      </c>
      <c r="AE26" s="30">
        <f>VLOOKUP(AD26,Sheet2!$A$3:$B$99,2,FALSE)</f>
        <v>50000</v>
      </c>
      <c r="AF26" s="131" t="s">
        <v>197</v>
      </c>
      <c r="AG26" s="30">
        <f>VLOOKUP(AF26,Sheet2!$A$3:$B$99,2,FALSE)</f>
        <v>0</v>
      </c>
    </row>
    <row r="27" spans="1:33" ht="9.6999999999999993" customHeight="1">
      <c r="A27" s="48">
        <v>26</v>
      </c>
      <c r="B27" s="49" t="s">
        <v>721</v>
      </c>
      <c r="C27" s="40" t="s">
        <v>722</v>
      </c>
      <c r="D27" s="18" t="s">
        <v>721</v>
      </c>
      <c r="E27" s="19">
        <f t="shared" si="0"/>
        <v>3378833</v>
      </c>
      <c r="F27" s="32" t="s">
        <v>61</v>
      </c>
      <c r="G27" s="21">
        <f>VLOOKUP(F27,Sheet2!$A$3:$B$99,2,FALSE)</f>
        <v>68000</v>
      </c>
      <c r="H27" s="33" t="s">
        <v>94</v>
      </c>
      <c r="I27" s="21">
        <f>VLOOKUP(H27,Sheet2!$A$3:$B$99,2,FALSE)</f>
        <v>1800000</v>
      </c>
      <c r="J27" s="34" t="s">
        <v>95</v>
      </c>
      <c r="K27" s="24">
        <f>VLOOKUP(J27,Sheet2!$A$3:$B$99,2,FALSE)</f>
        <v>40000</v>
      </c>
      <c r="L27" s="34" t="s">
        <v>60</v>
      </c>
      <c r="M27" s="24">
        <f>VLOOKUP(L27,Sheet2!$A$3:$B$99,2,FALSE)</f>
        <v>880000</v>
      </c>
      <c r="N27" s="35" t="s">
        <v>81</v>
      </c>
      <c r="O27" s="26">
        <f>VLOOKUP(N27,Sheet2!$A$3:$B$99,2,FALSE)</f>
        <v>196000</v>
      </c>
      <c r="P27" s="35" t="s">
        <v>175</v>
      </c>
      <c r="Q27" s="26">
        <f>VLOOKUP(P27,Sheet2!$A$3:$B$99,2,FALSE)</f>
        <v>54000</v>
      </c>
      <c r="R27" s="35" t="s">
        <v>72</v>
      </c>
      <c r="S27" s="26">
        <f>VLOOKUP(R27,Sheet2!$A$3:$B$99,2,FALSE)</f>
        <v>92833</v>
      </c>
      <c r="T27" s="36" t="s">
        <v>86</v>
      </c>
      <c r="U27" s="27">
        <f>VLOOKUP(T27,Sheet2!$A$3:$B$99,2,FALSE)</f>
        <v>120000</v>
      </c>
      <c r="V27" s="36" t="s">
        <v>184</v>
      </c>
      <c r="W27" s="27">
        <f>VLOOKUP(V27,Sheet2!$A$3:$B$99,2,FALSE)</f>
        <v>68000</v>
      </c>
      <c r="X27" s="36" t="s">
        <v>77</v>
      </c>
      <c r="Y27" s="27">
        <f>VLOOKUP(X27,Sheet2!$A$3:$B$99,2,FALSE)</f>
        <v>40000</v>
      </c>
      <c r="Z27" s="128" t="s">
        <v>207</v>
      </c>
      <c r="AA27" s="29">
        <f>VLOOKUP(Z27,Sheet2!$A$3:$B$99,2,FALSE)</f>
        <v>10000</v>
      </c>
      <c r="AB27" s="142" t="s">
        <v>78</v>
      </c>
      <c r="AC27" s="29">
        <f>VLOOKUP(AB27,Sheet2!$A$3:$B$99,2,FALSE)</f>
        <v>10000</v>
      </c>
      <c r="AD27" s="129" t="s">
        <v>198</v>
      </c>
      <c r="AE27" s="30">
        <f>VLOOKUP(AD27,Sheet2!$A$3:$B$99,2,FALSE)</f>
        <v>0</v>
      </c>
      <c r="AF27" s="131" t="s">
        <v>201</v>
      </c>
      <c r="AG27" s="30">
        <f>VLOOKUP(AF27,Sheet2!$A$3:$B$99,2,FALSE)</f>
        <v>0</v>
      </c>
    </row>
    <row r="28" spans="1:33" ht="9.6999999999999993" customHeight="1">
      <c r="A28" s="48">
        <v>27</v>
      </c>
      <c r="B28" s="49" t="s">
        <v>633</v>
      </c>
      <c r="C28" s="40" t="s">
        <v>634</v>
      </c>
      <c r="D28" s="51" t="s">
        <v>633</v>
      </c>
      <c r="E28" s="19">
        <f t="shared" si="0"/>
        <v>3356200</v>
      </c>
      <c r="F28" s="32" t="s">
        <v>53</v>
      </c>
      <c r="G28" s="21">
        <f>VLOOKUP(F28,Sheet2!$A$3:$B$99,2,FALSE)</f>
        <v>40000</v>
      </c>
      <c r="H28" s="33" t="s">
        <v>94</v>
      </c>
      <c r="I28" s="21">
        <f>VLOOKUP(H28,Sheet2!$A$3:$B$99,2,FALSE)</f>
        <v>1800000</v>
      </c>
      <c r="J28" s="34" t="s">
        <v>59</v>
      </c>
      <c r="K28" s="24">
        <f>VLOOKUP(J28,Sheet2!$A$3:$B$99,2,FALSE)</f>
        <v>30000</v>
      </c>
      <c r="L28" s="34" t="s">
        <v>60</v>
      </c>
      <c r="M28" s="24">
        <f>VLOOKUP(L28,Sheet2!$A$3:$B$99,2,FALSE)</f>
        <v>880000</v>
      </c>
      <c r="N28" s="35" t="s">
        <v>68</v>
      </c>
      <c r="O28" s="26">
        <f>VLOOKUP(N28,Sheet2!$A$3:$B$99,2,FALSE)</f>
        <v>196000</v>
      </c>
      <c r="P28" s="35" t="s">
        <v>175</v>
      </c>
      <c r="Q28" s="26">
        <f>VLOOKUP(P28,Sheet2!$A$3:$B$99,2,FALSE)</f>
        <v>54000</v>
      </c>
      <c r="R28" s="35" t="s">
        <v>179</v>
      </c>
      <c r="S28" s="26">
        <f>VLOOKUP(R28,Sheet2!$A$3:$B$99,2,FALSE)</f>
        <v>155000</v>
      </c>
      <c r="T28" s="132" t="s">
        <v>75</v>
      </c>
      <c r="U28" s="27">
        <f>VLOOKUP(T28,Sheet2!$A$3:$B$99,2,FALSE)</f>
        <v>10000</v>
      </c>
      <c r="V28" s="36" t="s">
        <v>184</v>
      </c>
      <c r="W28" s="27">
        <f>VLOOKUP(V28,Sheet2!$A$3:$B$99,2,FALSE)</f>
        <v>68000</v>
      </c>
      <c r="X28" s="36" t="s">
        <v>77</v>
      </c>
      <c r="Y28" s="27">
        <f>VLOOKUP(X28,Sheet2!$A$3:$B$99,2,FALSE)</f>
        <v>40000</v>
      </c>
      <c r="Z28" s="37" t="s">
        <v>38</v>
      </c>
      <c r="AA28" s="29">
        <f>VLOOKUP(Z28,Sheet2!$A$3:$B$99,2,FALSE)</f>
        <v>23200</v>
      </c>
      <c r="AB28" s="142" t="s">
        <v>78</v>
      </c>
      <c r="AC28" s="29">
        <f>VLOOKUP(AB28,Sheet2!$A$3:$B$99,2,FALSE)</f>
        <v>10000</v>
      </c>
      <c r="AD28" s="137" t="s">
        <v>196</v>
      </c>
      <c r="AE28" s="30">
        <f>VLOOKUP(AD28,Sheet2!$A$3:$B$99,2,FALSE)</f>
        <v>50000</v>
      </c>
      <c r="AF28" s="131" t="s">
        <v>202</v>
      </c>
      <c r="AG28" s="30">
        <f>VLOOKUP(AF28,Sheet2!$A$3:$B$99,2,FALSE)</f>
        <v>0</v>
      </c>
    </row>
    <row r="29" spans="1:33" ht="9.6999999999999993" customHeight="1">
      <c r="A29" s="50">
        <v>28</v>
      </c>
      <c r="B29" s="49" t="s">
        <v>315</v>
      </c>
      <c r="C29" s="40" t="s">
        <v>314</v>
      </c>
      <c r="D29" s="18" t="s">
        <v>316</v>
      </c>
      <c r="E29" s="19">
        <f t="shared" si="0"/>
        <v>3340633</v>
      </c>
      <c r="F29" s="32" t="s">
        <v>65</v>
      </c>
      <c r="G29" s="21">
        <f>VLOOKUP(F29,Sheet2!$A$3:$B$99,2,FALSE)</f>
        <v>480000</v>
      </c>
      <c r="H29" s="33" t="s">
        <v>94</v>
      </c>
      <c r="I29" s="21">
        <f>VLOOKUP(H29,Sheet2!$A$3:$B$99,2,FALSE)</f>
        <v>1800000</v>
      </c>
      <c r="J29" s="34" t="s">
        <v>96</v>
      </c>
      <c r="K29" s="24">
        <f>VLOOKUP(J29,Sheet2!$A$3:$B$99,2,FALSE)</f>
        <v>92833</v>
      </c>
      <c r="L29" s="136" t="s">
        <v>33</v>
      </c>
      <c r="M29" s="24">
        <f>VLOOKUP(L29,Sheet2!$A$3:$B$99,2,FALSE)</f>
        <v>10000</v>
      </c>
      <c r="N29" s="35" t="s">
        <v>68</v>
      </c>
      <c r="O29" s="26">
        <f>VLOOKUP(N29,Sheet2!$A$3:$B$99,2,FALSE)</f>
        <v>196000</v>
      </c>
      <c r="P29" s="35" t="s">
        <v>32</v>
      </c>
      <c r="Q29" s="26">
        <f>VLOOKUP(P29,Sheet2!$A$3:$B$99,2,FALSE)</f>
        <v>270000</v>
      </c>
      <c r="R29" s="35" t="s">
        <v>81</v>
      </c>
      <c r="S29" s="26">
        <f>VLOOKUP(R29,Sheet2!$A$3:$B$99,2,FALSE)</f>
        <v>196000</v>
      </c>
      <c r="T29" s="36" t="s">
        <v>86</v>
      </c>
      <c r="U29" s="27">
        <f>VLOOKUP(T29,Sheet2!$A$3:$B$99,2,FALSE)</f>
        <v>120000</v>
      </c>
      <c r="V29" s="36" t="s">
        <v>184</v>
      </c>
      <c r="W29" s="27">
        <f>VLOOKUP(V29,Sheet2!$A$3:$B$99,2,FALSE)</f>
        <v>68000</v>
      </c>
      <c r="X29" s="36" t="s">
        <v>180</v>
      </c>
      <c r="Y29" s="27">
        <f>VLOOKUP(X29,Sheet2!$A$3:$B$99,2,FALSE)</f>
        <v>24600</v>
      </c>
      <c r="Z29" s="37" t="s">
        <v>38</v>
      </c>
      <c r="AA29" s="29">
        <f>VLOOKUP(Z29,Sheet2!$A$3:$B$99,2,FALSE)</f>
        <v>23200</v>
      </c>
      <c r="AB29" s="128" t="s">
        <v>97</v>
      </c>
      <c r="AC29" s="29">
        <f>VLOOKUP(AB29,Sheet2!$A$3:$B$99,2,FALSE)</f>
        <v>10000</v>
      </c>
      <c r="AD29" s="137" t="s">
        <v>196</v>
      </c>
      <c r="AE29" s="30">
        <f>VLOOKUP(AD29,Sheet2!$A$3:$B$99,2,FALSE)</f>
        <v>50000</v>
      </c>
      <c r="AF29" s="131" t="s">
        <v>201</v>
      </c>
      <c r="AG29" s="30">
        <f>VLOOKUP(AF29,Sheet2!$A$3:$B$99,2,FALSE)</f>
        <v>0</v>
      </c>
    </row>
    <row r="30" spans="1:33" ht="9.6999999999999993" customHeight="1">
      <c r="A30" s="50">
        <v>29</v>
      </c>
      <c r="B30" s="49" t="s">
        <v>650</v>
      </c>
      <c r="C30" s="40" t="s">
        <v>652</v>
      </c>
      <c r="D30" s="18" t="s">
        <v>651</v>
      </c>
      <c r="E30" s="19">
        <f t="shared" si="0"/>
        <v>3321899</v>
      </c>
      <c r="F30" s="32" t="s">
        <v>56</v>
      </c>
      <c r="G30" s="21">
        <f>VLOOKUP(F30,Sheet2!$A$3:$B$99,2,FALSE)</f>
        <v>196000</v>
      </c>
      <c r="H30" s="33" t="s">
        <v>94</v>
      </c>
      <c r="I30" s="21">
        <f>VLOOKUP(H30,Sheet2!$A$3:$B$99,2,FALSE)</f>
        <v>1800000</v>
      </c>
      <c r="J30" s="34" t="s">
        <v>95</v>
      </c>
      <c r="K30" s="24">
        <f>VLOOKUP(J30,Sheet2!$A$3:$B$99,2,FALSE)</f>
        <v>40000</v>
      </c>
      <c r="L30" s="34" t="s">
        <v>60</v>
      </c>
      <c r="M30" s="24">
        <f>VLOOKUP(L30,Sheet2!$A$3:$B$99,2,FALSE)</f>
        <v>880000</v>
      </c>
      <c r="N30" s="35" t="s">
        <v>40</v>
      </c>
      <c r="O30" s="26">
        <f>VLOOKUP(N30,Sheet2!$A$3:$B$99,2,FALSE)</f>
        <v>92833</v>
      </c>
      <c r="P30" s="35" t="s">
        <v>72</v>
      </c>
      <c r="Q30" s="26">
        <f>VLOOKUP(P30,Sheet2!$A$3:$B$99,2,FALSE)</f>
        <v>92833</v>
      </c>
      <c r="R30" s="133" t="s">
        <v>108</v>
      </c>
      <c r="S30" s="26">
        <f>VLOOKUP(R30,Sheet2!$A$3:$B$99,2,FALSE)</f>
        <v>10000</v>
      </c>
      <c r="T30" s="36" t="s">
        <v>188</v>
      </c>
      <c r="U30" s="27">
        <f>VLOOKUP(T30,Sheet2!$A$3:$B$99,2,FALSE)</f>
        <v>40000</v>
      </c>
      <c r="V30" s="36" t="s">
        <v>192</v>
      </c>
      <c r="W30" s="27">
        <f>VLOOKUP(V30,Sheet2!$A$3:$B$99,2,FALSE)</f>
        <v>40000</v>
      </c>
      <c r="X30" s="36" t="s">
        <v>189</v>
      </c>
      <c r="Y30" s="27">
        <f>VLOOKUP(X30,Sheet2!$A$3:$B$99,2,FALSE)</f>
        <v>27400</v>
      </c>
      <c r="Z30" s="37" t="s">
        <v>48</v>
      </c>
      <c r="AA30" s="29">
        <f>VLOOKUP(Z30,Sheet2!$A$3:$B$99,2,FALSE)</f>
        <v>92833</v>
      </c>
      <c r="AB30" s="128" t="s">
        <v>97</v>
      </c>
      <c r="AC30" s="29">
        <f>VLOOKUP(AB30,Sheet2!$A$3:$B$99,2,FALSE)</f>
        <v>10000</v>
      </c>
      <c r="AD30" s="129" t="s">
        <v>198</v>
      </c>
      <c r="AE30" s="30">
        <f>VLOOKUP(AD30,Sheet2!$A$3:$B$99,2,FALSE)</f>
        <v>0</v>
      </c>
      <c r="AF30" s="131" t="s">
        <v>199</v>
      </c>
      <c r="AG30" s="30">
        <f>VLOOKUP(AF30,Sheet2!$A$3:$B$99,2,FALSE)</f>
        <v>0</v>
      </c>
    </row>
    <row r="31" spans="1:33" ht="9.6999999999999993" customHeight="1">
      <c r="A31" s="48">
        <v>30</v>
      </c>
      <c r="B31" s="49" t="s">
        <v>848</v>
      </c>
      <c r="C31" s="40" t="s">
        <v>551</v>
      </c>
      <c r="D31" s="18" t="s">
        <v>552</v>
      </c>
      <c r="E31" s="19">
        <f t="shared" si="0"/>
        <v>3314200</v>
      </c>
      <c r="F31" s="32" t="s">
        <v>34</v>
      </c>
      <c r="G31" s="21">
        <f>VLOOKUP(F31,Sheet2!$A$3:$B$99,2,FALSE)</f>
        <v>880000</v>
      </c>
      <c r="H31" s="33" t="s">
        <v>94</v>
      </c>
      <c r="I31" s="21">
        <f>VLOOKUP(H31,Sheet2!$A$3:$B$99,2,FALSE)</f>
        <v>1800000</v>
      </c>
      <c r="J31" s="34" t="s">
        <v>95</v>
      </c>
      <c r="K31" s="24">
        <f>VLOOKUP(J31,Sheet2!$A$3:$B$99,2,FALSE)</f>
        <v>40000</v>
      </c>
      <c r="L31" s="136" t="s">
        <v>33</v>
      </c>
      <c r="M31" s="24">
        <f>VLOOKUP(L31,Sheet2!$A$3:$B$99,2,FALSE)</f>
        <v>10000</v>
      </c>
      <c r="N31" s="35" t="s">
        <v>68</v>
      </c>
      <c r="O31" s="26">
        <f>VLOOKUP(N31,Sheet2!$A$3:$B$99,2,FALSE)</f>
        <v>196000</v>
      </c>
      <c r="P31" s="133" t="s">
        <v>54</v>
      </c>
      <c r="Q31" s="26">
        <f>VLOOKUP(P31,Sheet2!$A$3:$B$99,2,FALSE)</f>
        <v>10000</v>
      </c>
      <c r="R31" s="35" t="s">
        <v>179</v>
      </c>
      <c r="S31" s="26">
        <f>VLOOKUP(R31,Sheet2!$A$3:$B$99,2,FALSE)</f>
        <v>155000</v>
      </c>
      <c r="T31" s="36" t="s">
        <v>86</v>
      </c>
      <c r="U31" s="27">
        <f>VLOOKUP(T31,Sheet2!$A$3:$B$99,2,FALSE)</f>
        <v>120000</v>
      </c>
      <c r="V31" s="139" t="s">
        <v>110</v>
      </c>
      <c r="W31" s="27">
        <f>VLOOKUP(V31,Sheet2!$A$3:$B$99,2,FALSE)</f>
        <v>10000</v>
      </c>
      <c r="X31" s="139" t="s">
        <v>82</v>
      </c>
      <c r="Y31" s="27">
        <f>VLOOKUP(X31,Sheet2!$A$3:$B$99,2,FALSE)</f>
        <v>10000</v>
      </c>
      <c r="Z31" s="37" t="s">
        <v>38</v>
      </c>
      <c r="AA31" s="29">
        <f>VLOOKUP(Z31,Sheet2!$A$3:$B$99,2,FALSE)</f>
        <v>23200</v>
      </c>
      <c r="AB31" s="142" t="s">
        <v>78</v>
      </c>
      <c r="AC31" s="29">
        <f>VLOOKUP(AB31,Sheet2!$A$3:$B$99,2,FALSE)</f>
        <v>10000</v>
      </c>
      <c r="AD31" s="137" t="s">
        <v>196</v>
      </c>
      <c r="AE31" s="30">
        <f>VLOOKUP(AD31,Sheet2!$A$3:$B$99,2,FALSE)</f>
        <v>50000</v>
      </c>
      <c r="AF31" s="131" t="s">
        <v>202</v>
      </c>
      <c r="AG31" s="30">
        <f>VLOOKUP(AF31,Sheet2!$A$3:$B$99,2,FALSE)</f>
        <v>0</v>
      </c>
    </row>
    <row r="32" spans="1:33" ht="9.6999999999999993" customHeight="1">
      <c r="A32" s="48">
        <v>31</v>
      </c>
      <c r="B32" s="49" t="s">
        <v>437</v>
      </c>
      <c r="C32" s="40" t="s">
        <v>592</v>
      </c>
      <c r="D32" s="18" t="s">
        <v>435</v>
      </c>
      <c r="E32" s="19">
        <f t="shared" si="0"/>
        <v>3311433</v>
      </c>
      <c r="F32" s="32" t="s">
        <v>41</v>
      </c>
      <c r="G32" s="21">
        <f>VLOOKUP(F32,Sheet2!$A$3:$B$99,2,FALSE)</f>
        <v>335000</v>
      </c>
      <c r="H32" s="33" t="s">
        <v>94</v>
      </c>
      <c r="I32" s="21">
        <f>VLOOKUP(H32,Sheet2!$A$3:$B$99,2,FALSE)</f>
        <v>1800000</v>
      </c>
      <c r="J32" s="34" t="s">
        <v>100</v>
      </c>
      <c r="K32" s="24">
        <f>VLOOKUP(J32,Sheet2!$A$3:$B$99,2,FALSE)</f>
        <v>400000</v>
      </c>
      <c r="L32" s="34" t="s">
        <v>95</v>
      </c>
      <c r="M32" s="24">
        <f>VLOOKUP(L32,Sheet2!$A$3:$B$99,2,FALSE)</f>
        <v>40000</v>
      </c>
      <c r="N32" s="35" t="s">
        <v>109</v>
      </c>
      <c r="O32" s="26">
        <f>VLOOKUP(N32,Sheet2!$A$3:$B$99,2,FALSE)</f>
        <v>68000</v>
      </c>
      <c r="P32" s="35" t="s">
        <v>172</v>
      </c>
      <c r="Q32" s="26">
        <f>VLOOKUP(P32,Sheet2!$A$3:$B$99,2,FALSE)</f>
        <v>335000</v>
      </c>
      <c r="R32" s="35" t="s">
        <v>40</v>
      </c>
      <c r="S32" s="26">
        <f>VLOOKUP(R32,Sheet2!$A$3:$B$99,2,FALSE)</f>
        <v>92833</v>
      </c>
      <c r="T32" s="36" t="s">
        <v>189</v>
      </c>
      <c r="U32" s="27">
        <f>VLOOKUP(T32,Sheet2!$A$3:$B$99,2,FALSE)</f>
        <v>27400</v>
      </c>
      <c r="V32" s="132" t="s">
        <v>191</v>
      </c>
      <c r="W32" s="27">
        <f>VLOOKUP(V32,Sheet2!$A$3:$B$99,2,FALSE)</f>
        <v>10000</v>
      </c>
      <c r="X32" s="36" t="s">
        <v>86</v>
      </c>
      <c r="Y32" s="27">
        <f>VLOOKUP(X32,Sheet2!$A$3:$B$99,2,FALSE)</f>
        <v>120000</v>
      </c>
      <c r="Z32" s="37" t="s">
        <v>38</v>
      </c>
      <c r="AA32" s="29">
        <f>VLOOKUP(Z32,Sheet2!$A$3:$B$99,2,FALSE)</f>
        <v>23200</v>
      </c>
      <c r="AB32" s="128" t="s">
        <v>207</v>
      </c>
      <c r="AC32" s="29">
        <f>VLOOKUP(AB32,Sheet2!$A$3:$B$99,2,FALSE)</f>
        <v>10000</v>
      </c>
      <c r="AD32" s="137" t="s">
        <v>196</v>
      </c>
      <c r="AE32" s="30">
        <f>VLOOKUP(AD32,Sheet2!$A$3:$B$99,2,FALSE)</f>
        <v>50000</v>
      </c>
      <c r="AF32" s="131" t="s">
        <v>202</v>
      </c>
      <c r="AG32" s="30">
        <f>VLOOKUP(AF32,Sheet2!$A$3:$B$99,2,FALSE)</f>
        <v>0</v>
      </c>
    </row>
    <row r="33" spans="1:33" ht="9.6999999999999993" customHeight="1">
      <c r="A33" s="50">
        <v>32</v>
      </c>
      <c r="B33" s="49" t="s">
        <v>221</v>
      </c>
      <c r="C33" s="40" t="s">
        <v>220</v>
      </c>
      <c r="D33" s="18" t="s">
        <v>223</v>
      </c>
      <c r="E33" s="19">
        <f t="shared" si="0"/>
        <v>3297200</v>
      </c>
      <c r="F33" s="32" t="s">
        <v>61</v>
      </c>
      <c r="G33" s="21">
        <f>VLOOKUP(F33,Sheet2!$A$3:$B$99,2,FALSE)</f>
        <v>68000</v>
      </c>
      <c r="H33" s="33" t="s">
        <v>94</v>
      </c>
      <c r="I33" s="21">
        <f>VLOOKUP(H33,Sheet2!$A$3:$B$99,2,FALSE)</f>
        <v>1800000</v>
      </c>
      <c r="J33" s="140" t="s">
        <v>58</v>
      </c>
      <c r="K33" s="24">
        <f>VLOOKUP(J33,Sheet2!$A$3:$B$99,2,FALSE)</f>
        <v>10000</v>
      </c>
      <c r="L33" s="34" t="s">
        <v>60</v>
      </c>
      <c r="M33" s="24">
        <f>VLOOKUP(L33,Sheet2!$A$3:$B$99,2,FALSE)</f>
        <v>880000</v>
      </c>
      <c r="N33" s="35" t="s">
        <v>32</v>
      </c>
      <c r="O33" s="26">
        <f>VLOOKUP(N33,Sheet2!$A$3:$B$99,2,FALSE)</f>
        <v>270000</v>
      </c>
      <c r="P33" s="133" t="s">
        <v>54</v>
      </c>
      <c r="Q33" s="26">
        <f>VLOOKUP(P33,Sheet2!$A$3:$B$99,2,FALSE)</f>
        <v>10000</v>
      </c>
      <c r="R33" s="35" t="s">
        <v>81</v>
      </c>
      <c r="S33" s="26">
        <f>VLOOKUP(R33,Sheet2!$A$3:$B$99,2,FALSE)</f>
        <v>196000</v>
      </c>
      <c r="T33" s="139" t="s">
        <v>193</v>
      </c>
      <c r="U33" s="27">
        <f>VLOOKUP(T33,Sheet2!$A$3:$B$99,2,FALSE)</f>
        <v>10000</v>
      </c>
      <c r="V33" s="139" t="s">
        <v>110</v>
      </c>
      <c r="W33" s="27">
        <f>VLOOKUP(V33,Sheet2!$A$3:$B$99,2,FALSE)</f>
        <v>10000</v>
      </c>
      <c r="X33" s="139" t="s">
        <v>169</v>
      </c>
      <c r="Y33" s="27">
        <f>VLOOKUP(X33,Sheet2!$A$3:$B$99,2,FALSE)</f>
        <v>10000</v>
      </c>
      <c r="Z33" s="37" t="s">
        <v>38</v>
      </c>
      <c r="AA33" s="29">
        <f>VLOOKUP(Z33,Sheet2!$A$3:$B$99,2,FALSE)</f>
        <v>23200</v>
      </c>
      <c r="AB33" s="128" t="s">
        <v>207</v>
      </c>
      <c r="AC33" s="29">
        <f>VLOOKUP(AB33,Sheet2!$A$3:$B$99,2,FALSE)</f>
        <v>10000</v>
      </c>
      <c r="AD33" s="129" t="s">
        <v>199</v>
      </c>
      <c r="AE33" s="30">
        <f>VLOOKUP(AD33,Sheet2!$A$3:$B$99,2,FALSE)</f>
        <v>0</v>
      </c>
      <c r="AF33" s="131" t="s">
        <v>202</v>
      </c>
      <c r="AG33" s="30">
        <f>VLOOKUP(AF33,Sheet2!$A$3:$B$99,2,FALSE)</f>
        <v>0</v>
      </c>
    </row>
    <row r="34" spans="1:33" ht="9.6999999999999993" customHeight="1">
      <c r="A34" s="50">
        <v>33</v>
      </c>
      <c r="B34" s="53" t="s">
        <v>710</v>
      </c>
      <c r="C34" s="40" t="s">
        <v>129</v>
      </c>
      <c r="D34" s="56" t="s">
        <v>237</v>
      </c>
      <c r="E34" s="19">
        <f t="shared" si="0"/>
        <v>3289200</v>
      </c>
      <c r="F34" s="32" t="s">
        <v>41</v>
      </c>
      <c r="G34" s="21">
        <f>VLOOKUP(F34,Sheet2!$A$3:$B$99,2,FALSE)</f>
        <v>335000</v>
      </c>
      <c r="H34" s="33" t="s">
        <v>94</v>
      </c>
      <c r="I34" s="21">
        <f>VLOOKUP(H34,Sheet2!$A$3:$B$99,2,FALSE)</f>
        <v>1800000</v>
      </c>
      <c r="J34" s="34" t="s">
        <v>95</v>
      </c>
      <c r="K34" s="24">
        <f>VLOOKUP(J34,Sheet2!$A$3:$B$99,2,FALSE)</f>
        <v>40000</v>
      </c>
      <c r="L34" s="34" t="s">
        <v>39</v>
      </c>
      <c r="M34" s="24">
        <f>VLOOKUP(L34,Sheet2!$A$3:$B$99,2,FALSE)</f>
        <v>270000</v>
      </c>
      <c r="N34" s="35" t="s">
        <v>32</v>
      </c>
      <c r="O34" s="26">
        <f>VLOOKUP(N34,Sheet2!$A$3:$B$99,2,FALSE)</f>
        <v>270000</v>
      </c>
      <c r="P34" s="35" t="s">
        <v>179</v>
      </c>
      <c r="Q34" s="26">
        <f>VLOOKUP(P34,Sheet2!$A$3:$B$99,2,FALSE)</f>
        <v>155000</v>
      </c>
      <c r="R34" s="35" t="s">
        <v>81</v>
      </c>
      <c r="S34" s="26">
        <f>VLOOKUP(R34,Sheet2!$A$3:$B$99,2,FALSE)</f>
        <v>196000</v>
      </c>
      <c r="T34" s="132" t="s">
        <v>75</v>
      </c>
      <c r="U34" s="27">
        <f>VLOOKUP(T34,Sheet2!$A$3:$B$99,2,FALSE)</f>
        <v>10000</v>
      </c>
      <c r="V34" s="36" t="s">
        <v>86</v>
      </c>
      <c r="W34" s="27">
        <f>VLOOKUP(V34,Sheet2!$A$3:$B$99,2,FALSE)</f>
        <v>120000</v>
      </c>
      <c r="X34" s="139" t="s">
        <v>193</v>
      </c>
      <c r="Y34" s="27">
        <f>VLOOKUP(X34,Sheet2!$A$3:$B$99,2,FALSE)</f>
        <v>10000</v>
      </c>
      <c r="Z34" s="37" t="s">
        <v>38</v>
      </c>
      <c r="AA34" s="29">
        <f>VLOOKUP(Z34,Sheet2!$A$3:$B$99,2,FALSE)</f>
        <v>23200</v>
      </c>
      <c r="AB34" s="128" t="s">
        <v>207</v>
      </c>
      <c r="AC34" s="29">
        <f>VLOOKUP(AB34,Sheet2!$A$3:$B$99,2,FALSE)</f>
        <v>10000</v>
      </c>
      <c r="AD34" s="137" t="s">
        <v>196</v>
      </c>
      <c r="AE34" s="30">
        <f>VLOOKUP(AD34,Sheet2!$A$3:$B$99,2,FALSE)</f>
        <v>50000</v>
      </c>
      <c r="AF34" s="131" t="s">
        <v>201</v>
      </c>
      <c r="AG34" s="30">
        <f>VLOOKUP(AF34,Sheet2!$A$3:$B$99,2,FALSE)</f>
        <v>0</v>
      </c>
    </row>
    <row r="35" spans="1:33" ht="9.6999999999999993" customHeight="1">
      <c r="A35" s="48">
        <v>34</v>
      </c>
      <c r="B35" s="49" t="s">
        <v>451</v>
      </c>
      <c r="C35" s="40" t="s">
        <v>448</v>
      </c>
      <c r="D35" s="18" t="s">
        <v>449</v>
      </c>
      <c r="E35" s="19">
        <f t="shared" si="0"/>
        <v>3260200</v>
      </c>
      <c r="F35" s="32" t="s">
        <v>70</v>
      </c>
      <c r="G35" s="21">
        <f>VLOOKUP(F35,Sheet2!$A$3:$B$99,2,FALSE)</f>
        <v>155000</v>
      </c>
      <c r="H35" s="33" t="s">
        <v>94</v>
      </c>
      <c r="I35" s="21">
        <f>VLOOKUP(H35,Sheet2!$A$3:$B$99,2,FALSE)</f>
        <v>1800000</v>
      </c>
      <c r="J35" s="34" t="s">
        <v>100</v>
      </c>
      <c r="K35" s="24">
        <f>VLOOKUP(J35,Sheet2!$A$3:$B$99,2,FALSE)</f>
        <v>400000</v>
      </c>
      <c r="L35" s="136" t="s">
        <v>101</v>
      </c>
      <c r="M35" s="24">
        <f>VLOOKUP(L35,Sheet2!$A$3:$B$99,2,FALSE)</f>
        <v>10000</v>
      </c>
      <c r="N35" s="35" t="s">
        <v>81</v>
      </c>
      <c r="O35" s="26">
        <f>VLOOKUP(N35,Sheet2!$A$3:$B$99,2,FALSE)</f>
        <v>196000</v>
      </c>
      <c r="P35" s="35" t="s">
        <v>68</v>
      </c>
      <c r="Q35" s="26">
        <f>VLOOKUP(P35,Sheet2!$A$3:$B$99,2,FALSE)</f>
        <v>196000</v>
      </c>
      <c r="R35" s="35" t="s">
        <v>32</v>
      </c>
      <c r="S35" s="26">
        <f>VLOOKUP(R35,Sheet2!$A$3:$B$99,2,FALSE)</f>
        <v>270000</v>
      </c>
      <c r="T35" s="36" t="s">
        <v>86</v>
      </c>
      <c r="U35" s="27">
        <f>VLOOKUP(T35,Sheet2!$A$3:$B$99,2,FALSE)</f>
        <v>120000</v>
      </c>
      <c r="V35" s="36" t="s">
        <v>192</v>
      </c>
      <c r="W35" s="27">
        <f>VLOOKUP(V35,Sheet2!$A$3:$B$99,2,FALSE)</f>
        <v>40000</v>
      </c>
      <c r="X35" s="36" t="s">
        <v>77</v>
      </c>
      <c r="Y35" s="27">
        <f>VLOOKUP(X35,Sheet2!$A$3:$B$99,2,FALSE)</f>
        <v>40000</v>
      </c>
      <c r="Z35" s="37" t="s">
        <v>38</v>
      </c>
      <c r="AA35" s="29">
        <f>VLOOKUP(Z35,Sheet2!$A$3:$B$99,2,FALSE)</f>
        <v>23200</v>
      </c>
      <c r="AB35" s="142" t="s">
        <v>78</v>
      </c>
      <c r="AC35" s="29">
        <f>VLOOKUP(AB35,Sheet2!$A$3:$B$99,2,FALSE)</f>
        <v>10000</v>
      </c>
      <c r="AD35" s="129" t="s">
        <v>198</v>
      </c>
      <c r="AE35" s="30">
        <f>VLOOKUP(AD35,Sheet2!$A$3:$B$99,2,FALSE)</f>
        <v>0</v>
      </c>
      <c r="AF35" s="131" t="s">
        <v>201</v>
      </c>
      <c r="AG35" s="30">
        <f>VLOOKUP(AF35,Sheet2!$A$3:$B$99,2,FALSE)</f>
        <v>0</v>
      </c>
    </row>
    <row r="36" spans="1:33" ht="9.6999999999999993" customHeight="1">
      <c r="A36" s="48">
        <v>35</v>
      </c>
      <c r="B36" s="49" t="s">
        <v>636</v>
      </c>
      <c r="C36" s="40" t="s">
        <v>638</v>
      </c>
      <c r="D36" s="18" t="s">
        <v>449</v>
      </c>
      <c r="E36" s="19">
        <f t="shared" si="0"/>
        <v>3260200</v>
      </c>
      <c r="F36" s="32" t="s">
        <v>65</v>
      </c>
      <c r="G36" s="21">
        <f>VLOOKUP(F36,Sheet2!$A$3:$B$99,2,FALSE)</f>
        <v>480000</v>
      </c>
      <c r="H36" s="33" t="s">
        <v>94</v>
      </c>
      <c r="I36" s="21">
        <f>VLOOKUP(H36,Sheet2!$A$3:$B$99,2,FALSE)</f>
        <v>1800000</v>
      </c>
      <c r="J36" s="135" t="s">
        <v>170</v>
      </c>
      <c r="K36" s="24">
        <f>VLOOKUP(J36,Sheet2!$A$3:$B$99,2,FALSE)</f>
        <v>10000</v>
      </c>
      <c r="L36" s="34" t="s">
        <v>95</v>
      </c>
      <c r="M36" s="24">
        <f>VLOOKUP(L36,Sheet2!$A$3:$B$99,2,FALSE)</f>
        <v>40000</v>
      </c>
      <c r="N36" s="35" t="s">
        <v>68</v>
      </c>
      <c r="O36" s="26">
        <f>VLOOKUP(N36,Sheet2!$A$3:$B$99,2,FALSE)</f>
        <v>196000</v>
      </c>
      <c r="P36" s="35" t="s">
        <v>172</v>
      </c>
      <c r="Q36" s="26">
        <f>VLOOKUP(P36,Sheet2!$A$3:$B$99,2,FALSE)</f>
        <v>335000</v>
      </c>
      <c r="R36" s="35" t="s">
        <v>81</v>
      </c>
      <c r="S36" s="26">
        <f>VLOOKUP(R36,Sheet2!$A$3:$B$99,2,FALSE)</f>
        <v>196000</v>
      </c>
      <c r="T36" s="132" t="s">
        <v>75</v>
      </c>
      <c r="U36" s="27">
        <f>VLOOKUP(T36,Sheet2!$A$3:$B$99,2,FALSE)</f>
        <v>10000</v>
      </c>
      <c r="V36" s="36" t="s">
        <v>86</v>
      </c>
      <c r="W36" s="27">
        <f>VLOOKUP(V36,Sheet2!$A$3:$B$99,2,FALSE)</f>
        <v>120000</v>
      </c>
      <c r="X36" s="36" t="s">
        <v>77</v>
      </c>
      <c r="Y36" s="27">
        <f>VLOOKUP(X36,Sheet2!$A$3:$B$99,2,FALSE)</f>
        <v>40000</v>
      </c>
      <c r="Z36" s="37" t="s">
        <v>38</v>
      </c>
      <c r="AA36" s="29">
        <f>VLOOKUP(Z36,Sheet2!$A$3:$B$99,2,FALSE)</f>
        <v>23200</v>
      </c>
      <c r="AB36" s="128" t="s">
        <v>207</v>
      </c>
      <c r="AC36" s="29">
        <f>VLOOKUP(AB36,Sheet2!$A$3:$B$99,2,FALSE)</f>
        <v>10000</v>
      </c>
      <c r="AD36" s="129" t="s">
        <v>201</v>
      </c>
      <c r="AE36" s="30">
        <f>VLOOKUP(AD36,Sheet2!$A$3:$B$99,2,FALSE)</f>
        <v>0</v>
      </c>
      <c r="AF36" s="131" t="s">
        <v>202</v>
      </c>
      <c r="AG36" s="30">
        <f>VLOOKUP(AF36,Sheet2!$A$3:$B$99,2,FALSE)</f>
        <v>0</v>
      </c>
    </row>
    <row r="37" spans="1:33" ht="9.6999999999999993" customHeight="1">
      <c r="A37" s="50">
        <v>36</v>
      </c>
      <c r="B37" s="49" t="s">
        <v>868</v>
      </c>
      <c r="C37" s="52" t="s">
        <v>869</v>
      </c>
      <c r="D37" s="127" t="s">
        <v>249</v>
      </c>
      <c r="E37" s="19">
        <f t="shared" si="0"/>
        <v>3256200</v>
      </c>
      <c r="F37" s="32" t="s">
        <v>46</v>
      </c>
      <c r="G37" s="21">
        <f>VLOOKUP(F37,Sheet2!$A$3:$B$99,2,FALSE)</f>
        <v>30000</v>
      </c>
      <c r="H37" s="33" t="s">
        <v>94</v>
      </c>
      <c r="I37" s="21">
        <f>VLOOKUP(H37,Sheet2!$A$3:$B$99,2,FALSE)</f>
        <v>1800000</v>
      </c>
      <c r="J37" s="34" t="s">
        <v>59</v>
      </c>
      <c r="K37" s="24">
        <f>VLOOKUP(J37,Sheet2!$A$3:$B$99,2,FALSE)</f>
        <v>30000</v>
      </c>
      <c r="L37" s="34" t="s">
        <v>60</v>
      </c>
      <c r="M37" s="24">
        <f>VLOOKUP(L37,Sheet2!$A$3:$B$99,2,FALSE)</f>
        <v>880000</v>
      </c>
      <c r="N37" s="141" t="s">
        <v>57</v>
      </c>
      <c r="O37" s="26">
        <f>VLOOKUP(N37,Sheet2!$A$3:$B$99,2,FALSE)</f>
        <v>10000</v>
      </c>
      <c r="P37" s="35" t="s">
        <v>172</v>
      </c>
      <c r="Q37" s="26">
        <f>VLOOKUP(P37,Sheet2!$A$3:$B$99,2,FALSE)</f>
        <v>335000</v>
      </c>
      <c r="R37" s="141" t="s">
        <v>176</v>
      </c>
      <c r="S37" s="26">
        <f>VLOOKUP(R37,Sheet2!$A$3:$B$99,2,FALSE)</f>
        <v>10000</v>
      </c>
      <c r="T37" s="36" t="s">
        <v>189</v>
      </c>
      <c r="U37" s="27">
        <f>VLOOKUP(T37,Sheet2!$A$3:$B$99,2,FALSE)</f>
        <v>27400</v>
      </c>
      <c r="V37" s="139" t="s">
        <v>169</v>
      </c>
      <c r="W37" s="27">
        <f>VLOOKUP(V37,Sheet2!$A$3:$B$99,2,FALSE)</f>
        <v>10000</v>
      </c>
      <c r="X37" s="36" t="s">
        <v>195</v>
      </c>
      <c r="Y37" s="27">
        <f>VLOOKUP(X37,Sheet2!$A$3:$B$99,2,FALSE)</f>
        <v>40000</v>
      </c>
      <c r="Z37" s="37" t="s">
        <v>76</v>
      </c>
      <c r="AA37" s="29">
        <f>VLOOKUP(Z37,Sheet2!$A$3:$B$99,2,FALSE)</f>
        <v>23800</v>
      </c>
      <c r="AB37" s="142" t="s">
        <v>78</v>
      </c>
      <c r="AC37" s="29">
        <f>VLOOKUP(AB37,Sheet2!$A$3:$B$99,2,FALSE)</f>
        <v>10000</v>
      </c>
      <c r="AD37" s="137" t="s">
        <v>196</v>
      </c>
      <c r="AE37" s="30">
        <f>VLOOKUP(AD37,Sheet2!$A$3:$B$99,2,FALSE)</f>
        <v>50000</v>
      </c>
      <c r="AF37" s="131" t="s">
        <v>201</v>
      </c>
      <c r="AG37" s="30">
        <f>VLOOKUP(AF37,Sheet2!$A$3:$B$99,2,FALSE)</f>
        <v>0</v>
      </c>
    </row>
    <row r="38" spans="1:33" ht="9.6999999999999993" customHeight="1">
      <c r="A38" s="50">
        <v>37</v>
      </c>
      <c r="B38" s="51" t="s">
        <v>854</v>
      </c>
      <c r="C38" s="52" t="s">
        <v>851</v>
      </c>
      <c r="D38" s="18" t="s">
        <v>855</v>
      </c>
      <c r="E38" s="19">
        <f t="shared" si="0"/>
        <v>3243200</v>
      </c>
      <c r="F38" s="32" t="s">
        <v>35</v>
      </c>
      <c r="G38" s="21">
        <f>VLOOKUP(F38,Sheet2!$A$3:$B$99,2,FALSE)</f>
        <v>40000</v>
      </c>
      <c r="H38" s="33" t="s">
        <v>94</v>
      </c>
      <c r="I38" s="21">
        <f>VLOOKUP(H38,Sheet2!$A$3:$B$99,2,FALSE)</f>
        <v>1800000</v>
      </c>
      <c r="J38" s="34" t="s">
        <v>100</v>
      </c>
      <c r="K38" s="24">
        <f>VLOOKUP(J38,Sheet2!$A$3:$B$99,2,FALSE)</f>
        <v>400000</v>
      </c>
      <c r="L38" s="34" t="s">
        <v>95</v>
      </c>
      <c r="M38" s="24">
        <f>VLOOKUP(L38,Sheet2!$A$3:$B$99,2,FALSE)</f>
        <v>40000</v>
      </c>
      <c r="N38" s="35" t="s">
        <v>174</v>
      </c>
      <c r="O38" s="26">
        <f>VLOOKUP(N38,Sheet2!$A$3:$B$99,2,FALSE)</f>
        <v>270000</v>
      </c>
      <c r="P38" s="35" t="s">
        <v>172</v>
      </c>
      <c r="Q38" s="26">
        <f>VLOOKUP(P38,Sheet2!$A$3:$B$99,2,FALSE)</f>
        <v>335000</v>
      </c>
      <c r="R38" s="35" t="s">
        <v>179</v>
      </c>
      <c r="S38" s="26">
        <f>VLOOKUP(R38,Sheet2!$A$3:$B$99,2,FALSE)</f>
        <v>155000</v>
      </c>
      <c r="T38" s="36" t="s">
        <v>86</v>
      </c>
      <c r="U38" s="27">
        <f>VLOOKUP(T38,Sheet2!$A$3:$B$99,2,FALSE)</f>
        <v>120000</v>
      </c>
      <c r="V38" s="139" t="s">
        <v>110</v>
      </c>
      <c r="W38" s="27">
        <f>VLOOKUP(V38,Sheet2!$A$3:$B$99,2,FALSE)</f>
        <v>10000</v>
      </c>
      <c r="X38" s="36" t="s">
        <v>192</v>
      </c>
      <c r="Y38" s="27">
        <f>VLOOKUP(X38,Sheet2!$A$3:$B$99,2,FALSE)</f>
        <v>40000</v>
      </c>
      <c r="Z38" s="37" t="s">
        <v>38</v>
      </c>
      <c r="AA38" s="29">
        <f>VLOOKUP(Z38,Sheet2!$A$3:$B$99,2,FALSE)</f>
        <v>23200</v>
      </c>
      <c r="AB38" s="142" t="s">
        <v>78</v>
      </c>
      <c r="AC38" s="29">
        <f>VLOOKUP(AB38,Sheet2!$A$3:$B$99,2,FALSE)</f>
        <v>10000</v>
      </c>
      <c r="AD38" s="129" t="s">
        <v>198</v>
      </c>
      <c r="AE38" s="30">
        <f>VLOOKUP(AD38,Sheet2!$A$3:$B$99,2,FALSE)</f>
        <v>0</v>
      </c>
      <c r="AF38" s="131" t="s">
        <v>201</v>
      </c>
      <c r="AG38" s="30">
        <f>VLOOKUP(AF38,Sheet2!$A$3:$B$99,2,FALSE)</f>
        <v>0</v>
      </c>
    </row>
    <row r="39" spans="1:33" ht="9.6999999999999993" customHeight="1">
      <c r="A39" s="48">
        <v>38</v>
      </c>
      <c r="B39" s="49" t="s">
        <v>644</v>
      </c>
      <c r="C39" s="52" t="s">
        <v>645</v>
      </c>
      <c r="D39" s="18" t="s">
        <v>644</v>
      </c>
      <c r="E39" s="19">
        <f t="shared" si="0"/>
        <v>3240400</v>
      </c>
      <c r="F39" s="32" t="s">
        <v>65</v>
      </c>
      <c r="G39" s="21">
        <f>VLOOKUP(F39,Sheet2!$A$3:$B$99,2,FALSE)</f>
        <v>480000</v>
      </c>
      <c r="H39" s="33" t="s">
        <v>94</v>
      </c>
      <c r="I39" s="21">
        <f>VLOOKUP(H39,Sheet2!$A$3:$B$99,2,FALSE)</f>
        <v>1800000</v>
      </c>
      <c r="J39" s="135" t="s">
        <v>170</v>
      </c>
      <c r="K39" s="24">
        <f>VLOOKUP(J39,Sheet2!$A$3:$B$99,2,FALSE)</f>
        <v>10000</v>
      </c>
      <c r="L39" s="140" t="s">
        <v>58</v>
      </c>
      <c r="M39" s="24">
        <f>VLOOKUP(L39,Sheet2!$A$3:$B$99,2,FALSE)</f>
        <v>10000</v>
      </c>
      <c r="N39" s="35" t="s">
        <v>68</v>
      </c>
      <c r="O39" s="26">
        <f>VLOOKUP(N39,Sheet2!$A$3:$B$99,2,FALSE)</f>
        <v>196000</v>
      </c>
      <c r="P39" s="35" t="s">
        <v>174</v>
      </c>
      <c r="Q39" s="26">
        <f>VLOOKUP(P39,Sheet2!$A$3:$B$99,2,FALSE)</f>
        <v>270000</v>
      </c>
      <c r="R39" s="35" t="s">
        <v>32</v>
      </c>
      <c r="S39" s="26">
        <f>VLOOKUP(R39,Sheet2!$A$3:$B$99,2,FALSE)</f>
        <v>270000</v>
      </c>
      <c r="T39" s="132" t="s">
        <v>75</v>
      </c>
      <c r="U39" s="27">
        <f>VLOOKUP(T39,Sheet2!$A$3:$B$99,2,FALSE)</f>
        <v>10000</v>
      </c>
      <c r="V39" s="36" t="s">
        <v>86</v>
      </c>
      <c r="W39" s="27">
        <f>VLOOKUP(V39,Sheet2!$A$3:$B$99,2,FALSE)</f>
        <v>120000</v>
      </c>
      <c r="X39" s="36" t="s">
        <v>189</v>
      </c>
      <c r="Y39" s="27">
        <f>VLOOKUP(X39,Sheet2!$A$3:$B$99,2,FALSE)</f>
        <v>27400</v>
      </c>
      <c r="Z39" s="37" t="s">
        <v>76</v>
      </c>
      <c r="AA39" s="29">
        <f>VLOOKUP(Z39,Sheet2!$A$3:$B$99,2,FALSE)</f>
        <v>23800</v>
      </c>
      <c r="AB39" s="37" t="s">
        <v>38</v>
      </c>
      <c r="AC39" s="29">
        <f>VLOOKUP(AB39,Sheet2!$A$3:$B$99,2,FALSE)</f>
        <v>23200</v>
      </c>
      <c r="AD39" s="129" t="s">
        <v>199</v>
      </c>
      <c r="AE39" s="30">
        <f>VLOOKUP(AD39,Sheet2!$A$3:$B$99,2,FALSE)</f>
        <v>0</v>
      </c>
      <c r="AF39" s="131" t="s">
        <v>202</v>
      </c>
      <c r="AG39" s="30">
        <f>VLOOKUP(AF39,Sheet2!$A$3:$B$99,2,FALSE)</f>
        <v>0</v>
      </c>
    </row>
    <row r="40" spans="1:33" ht="9.6999999999999993" customHeight="1">
      <c r="A40" s="48">
        <v>39</v>
      </c>
      <c r="B40" s="49" t="s">
        <v>745</v>
      </c>
      <c r="C40" s="52" t="s">
        <v>744</v>
      </c>
      <c r="D40" s="127" t="s">
        <v>249</v>
      </c>
      <c r="E40" s="19">
        <f t="shared" si="0"/>
        <v>3239866</v>
      </c>
      <c r="F40" s="32" t="s">
        <v>65</v>
      </c>
      <c r="G40" s="21">
        <f>VLOOKUP(F40,Sheet2!$A$3:$B$99,2,FALSE)</f>
        <v>480000</v>
      </c>
      <c r="H40" s="33" t="s">
        <v>94</v>
      </c>
      <c r="I40" s="21">
        <f>VLOOKUP(H40,Sheet2!$A$3:$B$99,2,FALSE)</f>
        <v>1800000</v>
      </c>
      <c r="J40" s="34" t="s">
        <v>96</v>
      </c>
      <c r="K40" s="24">
        <f>VLOOKUP(J40,Sheet2!$A$3:$B$99,2,FALSE)</f>
        <v>92833</v>
      </c>
      <c r="L40" s="34" t="s">
        <v>95</v>
      </c>
      <c r="M40" s="24">
        <f>VLOOKUP(L40,Sheet2!$A$3:$B$99,2,FALSE)</f>
        <v>40000</v>
      </c>
      <c r="N40" s="35" t="s">
        <v>81</v>
      </c>
      <c r="O40" s="26">
        <f>VLOOKUP(N40,Sheet2!$A$3:$B$99,2,FALSE)</f>
        <v>196000</v>
      </c>
      <c r="P40" s="35" t="s">
        <v>172</v>
      </c>
      <c r="Q40" s="26">
        <f>VLOOKUP(P40,Sheet2!$A$3:$B$99,2,FALSE)</f>
        <v>335000</v>
      </c>
      <c r="R40" s="35" t="s">
        <v>72</v>
      </c>
      <c r="S40" s="26">
        <f>VLOOKUP(R40,Sheet2!$A$3:$B$99,2,FALSE)</f>
        <v>92833</v>
      </c>
      <c r="T40" s="36" t="s">
        <v>86</v>
      </c>
      <c r="U40" s="27">
        <f>VLOOKUP(T40,Sheet2!$A$3:$B$99,2,FALSE)</f>
        <v>120000</v>
      </c>
      <c r="V40" s="139" t="s">
        <v>82</v>
      </c>
      <c r="W40" s="27">
        <f>VLOOKUP(V40,Sheet2!$A$3:$B$99,2,FALSE)</f>
        <v>10000</v>
      </c>
      <c r="X40" s="36" t="s">
        <v>195</v>
      </c>
      <c r="Y40" s="27">
        <f>VLOOKUP(X40,Sheet2!$A$3:$B$99,2,FALSE)</f>
        <v>40000</v>
      </c>
      <c r="Z40" s="37" t="s">
        <v>38</v>
      </c>
      <c r="AA40" s="29">
        <f>VLOOKUP(Z40,Sheet2!$A$3:$B$99,2,FALSE)</f>
        <v>23200</v>
      </c>
      <c r="AB40" s="142" t="s">
        <v>78</v>
      </c>
      <c r="AC40" s="29">
        <f>VLOOKUP(AB40,Sheet2!$A$3:$B$99,2,FALSE)</f>
        <v>10000</v>
      </c>
      <c r="AD40" s="129" t="s">
        <v>198</v>
      </c>
      <c r="AE40" s="30">
        <f>VLOOKUP(AD40,Sheet2!$A$3:$B$99,2,FALSE)</f>
        <v>0</v>
      </c>
      <c r="AF40" s="131" t="s">
        <v>201</v>
      </c>
      <c r="AG40" s="30">
        <f>VLOOKUP(AF40,Sheet2!$A$3:$B$99,2,FALSE)</f>
        <v>0</v>
      </c>
    </row>
    <row r="41" spans="1:33" ht="9.6999999999999993" customHeight="1">
      <c r="A41" s="50">
        <v>40</v>
      </c>
      <c r="B41" s="51" t="s">
        <v>603</v>
      </c>
      <c r="C41" s="52" t="s">
        <v>601</v>
      </c>
      <c r="D41" s="41" t="s">
        <v>602</v>
      </c>
      <c r="E41" s="19">
        <f t="shared" si="0"/>
        <v>3238633</v>
      </c>
      <c r="F41" s="32" t="s">
        <v>65</v>
      </c>
      <c r="G41" s="21">
        <f>VLOOKUP(F41,Sheet2!$A$3:$B$99,2,FALSE)</f>
        <v>480000</v>
      </c>
      <c r="H41" s="33" t="s">
        <v>94</v>
      </c>
      <c r="I41" s="21">
        <f>VLOOKUP(H41,Sheet2!$A$3:$B$99,2,FALSE)</f>
        <v>1800000</v>
      </c>
      <c r="J41" s="34" t="s">
        <v>95</v>
      </c>
      <c r="K41" s="24">
        <f>VLOOKUP(J41,Sheet2!$A$3:$B$99,2,FALSE)</f>
        <v>40000</v>
      </c>
      <c r="L41" s="34" t="s">
        <v>96</v>
      </c>
      <c r="M41" s="24">
        <f>VLOOKUP(L41,Sheet2!$A$3:$B$99,2,FALSE)</f>
        <v>92833</v>
      </c>
      <c r="N41" s="35" t="s">
        <v>109</v>
      </c>
      <c r="O41" s="26">
        <f>VLOOKUP(N41,Sheet2!$A$3:$B$99,2,FALSE)</f>
        <v>68000</v>
      </c>
      <c r="P41" s="35" t="s">
        <v>172</v>
      </c>
      <c r="Q41" s="26">
        <f>VLOOKUP(P41,Sheet2!$A$3:$B$99,2,FALSE)</f>
        <v>335000</v>
      </c>
      <c r="R41" s="35" t="s">
        <v>179</v>
      </c>
      <c r="S41" s="26">
        <f>VLOOKUP(R41,Sheet2!$A$3:$B$99,2,FALSE)</f>
        <v>155000</v>
      </c>
      <c r="T41" s="36" t="s">
        <v>86</v>
      </c>
      <c r="U41" s="27">
        <f>VLOOKUP(T41,Sheet2!$A$3:$B$99,2,FALSE)</f>
        <v>120000</v>
      </c>
      <c r="V41" s="36" t="s">
        <v>180</v>
      </c>
      <c r="W41" s="27">
        <f>VLOOKUP(V41,Sheet2!$A$3:$B$99,2,FALSE)</f>
        <v>24600</v>
      </c>
      <c r="X41" s="36" t="s">
        <v>192</v>
      </c>
      <c r="Y41" s="27">
        <f>VLOOKUP(X41,Sheet2!$A$3:$B$99,2,FALSE)</f>
        <v>40000</v>
      </c>
      <c r="Z41" s="37" t="s">
        <v>38</v>
      </c>
      <c r="AA41" s="29">
        <f>VLOOKUP(Z41,Sheet2!$A$3:$B$99,2,FALSE)</f>
        <v>23200</v>
      </c>
      <c r="AB41" s="128" t="s">
        <v>97</v>
      </c>
      <c r="AC41" s="29">
        <f>VLOOKUP(AB41,Sheet2!$A$3:$B$99,2,FALSE)</f>
        <v>10000</v>
      </c>
      <c r="AD41" s="137" t="s">
        <v>196</v>
      </c>
      <c r="AE41" s="30">
        <f>VLOOKUP(AD41,Sheet2!$A$3:$B$99,2,FALSE)</f>
        <v>50000</v>
      </c>
      <c r="AF41" s="131" t="s">
        <v>198</v>
      </c>
      <c r="AG41" s="30">
        <f>VLOOKUP(AF41,Sheet2!$A$3:$B$99,2,FALSE)</f>
        <v>0</v>
      </c>
    </row>
    <row r="42" spans="1:33" ht="9.6999999999999993" customHeight="1">
      <c r="A42" s="50">
        <v>41</v>
      </c>
      <c r="B42" s="51" t="s">
        <v>317</v>
      </c>
      <c r="C42" s="52" t="s">
        <v>314</v>
      </c>
      <c r="D42" s="18" t="s">
        <v>316</v>
      </c>
      <c r="E42" s="19">
        <f t="shared" si="0"/>
        <v>3226200</v>
      </c>
      <c r="F42" s="32" t="s">
        <v>65</v>
      </c>
      <c r="G42" s="21">
        <f>VLOOKUP(F42,Sheet2!$A$3:$B$99,2,FALSE)</f>
        <v>480000</v>
      </c>
      <c r="H42" s="33" t="s">
        <v>94</v>
      </c>
      <c r="I42" s="21">
        <f>VLOOKUP(H42,Sheet2!$A$3:$B$99,2,FALSE)</f>
        <v>1800000</v>
      </c>
      <c r="J42" s="34" t="s">
        <v>67</v>
      </c>
      <c r="K42" s="24">
        <f>VLOOKUP(J42,Sheet2!$A$3:$B$99,2,FALSE)</f>
        <v>40000</v>
      </c>
      <c r="L42" s="136" t="s">
        <v>33</v>
      </c>
      <c r="M42" s="24">
        <f>VLOOKUP(L42,Sheet2!$A$3:$B$99,2,FALSE)</f>
        <v>10000</v>
      </c>
      <c r="N42" s="35" t="s">
        <v>171</v>
      </c>
      <c r="O42" s="26">
        <f>VLOOKUP(N42,Sheet2!$A$3:$B$99,2,FALSE)</f>
        <v>54000</v>
      </c>
      <c r="P42" s="35" t="s">
        <v>172</v>
      </c>
      <c r="Q42" s="26">
        <f>VLOOKUP(P42,Sheet2!$A$3:$B$99,2,FALSE)</f>
        <v>335000</v>
      </c>
      <c r="R42" s="35" t="s">
        <v>68</v>
      </c>
      <c r="S42" s="26">
        <f>VLOOKUP(R42,Sheet2!$A$3:$B$99,2,FALSE)</f>
        <v>196000</v>
      </c>
      <c r="T42" s="36" t="s">
        <v>86</v>
      </c>
      <c r="U42" s="27">
        <f>VLOOKUP(T42,Sheet2!$A$3:$B$99,2,FALSE)</f>
        <v>120000</v>
      </c>
      <c r="V42" s="36" t="s">
        <v>184</v>
      </c>
      <c r="W42" s="27">
        <f>VLOOKUP(V42,Sheet2!$A$3:$B$99,2,FALSE)</f>
        <v>68000</v>
      </c>
      <c r="X42" s="36" t="s">
        <v>192</v>
      </c>
      <c r="Y42" s="27">
        <f>VLOOKUP(X42,Sheet2!$A$3:$B$99,2,FALSE)</f>
        <v>40000</v>
      </c>
      <c r="Z42" s="37" t="s">
        <v>38</v>
      </c>
      <c r="AA42" s="29">
        <f>VLOOKUP(Z42,Sheet2!$A$3:$B$99,2,FALSE)</f>
        <v>23200</v>
      </c>
      <c r="AB42" s="128" t="s">
        <v>97</v>
      </c>
      <c r="AC42" s="29">
        <f>VLOOKUP(AB42,Sheet2!$A$3:$B$99,2,FALSE)</f>
        <v>10000</v>
      </c>
      <c r="AD42" s="137" t="s">
        <v>196</v>
      </c>
      <c r="AE42" s="30">
        <f>VLOOKUP(AD42,Sheet2!$A$3:$B$99,2,FALSE)</f>
        <v>50000</v>
      </c>
      <c r="AF42" s="131" t="s">
        <v>199</v>
      </c>
      <c r="AG42" s="30">
        <f>VLOOKUP(AF42,Sheet2!$A$3:$B$99,2,FALSE)</f>
        <v>0</v>
      </c>
    </row>
    <row r="43" spans="1:33" ht="9.6999999999999993" customHeight="1">
      <c r="A43" s="48">
        <v>42</v>
      </c>
      <c r="B43" s="51" t="s">
        <v>532</v>
      </c>
      <c r="C43" s="52" t="s">
        <v>531</v>
      </c>
      <c r="D43" s="18" t="s">
        <v>532</v>
      </c>
      <c r="E43" s="19">
        <f t="shared" si="0"/>
        <v>3217600</v>
      </c>
      <c r="F43" s="32" t="s">
        <v>41</v>
      </c>
      <c r="G43" s="21">
        <f>VLOOKUP(F43,Sheet2!$A$3:$B$99,2,FALSE)</f>
        <v>335000</v>
      </c>
      <c r="H43" s="33" t="s">
        <v>94</v>
      </c>
      <c r="I43" s="21">
        <f>VLOOKUP(H43,Sheet2!$A$3:$B$99,2,FALSE)</f>
        <v>1800000</v>
      </c>
      <c r="J43" s="34" t="s">
        <v>100</v>
      </c>
      <c r="K43" s="24">
        <f>VLOOKUP(J43,Sheet2!$A$3:$B$99,2,FALSE)</f>
        <v>400000</v>
      </c>
      <c r="L43" s="34" t="s">
        <v>95</v>
      </c>
      <c r="M43" s="24">
        <f>VLOOKUP(L43,Sheet2!$A$3:$B$99,2,FALSE)</f>
        <v>40000</v>
      </c>
      <c r="N43" s="35" t="s">
        <v>81</v>
      </c>
      <c r="O43" s="26">
        <f>VLOOKUP(N43,Sheet2!$A$3:$B$99,2,FALSE)</f>
        <v>196000</v>
      </c>
      <c r="P43" s="133" t="s">
        <v>54</v>
      </c>
      <c r="Q43" s="26">
        <f>VLOOKUP(P43,Sheet2!$A$3:$B$99,2,FALSE)</f>
        <v>10000</v>
      </c>
      <c r="R43" s="35" t="s">
        <v>177</v>
      </c>
      <c r="S43" s="26">
        <f>VLOOKUP(R43,Sheet2!$A$3:$B$99,2,FALSE)</f>
        <v>196000</v>
      </c>
      <c r="T43" s="36" t="s">
        <v>86</v>
      </c>
      <c r="U43" s="27">
        <f>VLOOKUP(T43,Sheet2!$A$3:$B$99,2,FALSE)</f>
        <v>120000</v>
      </c>
      <c r="V43" s="139" t="s">
        <v>187</v>
      </c>
      <c r="W43" s="27">
        <f>VLOOKUP(V43,Sheet2!$A$3:$B$99,2,FALSE)</f>
        <v>10000</v>
      </c>
      <c r="X43" s="36" t="s">
        <v>189</v>
      </c>
      <c r="Y43" s="27">
        <f>VLOOKUP(X43,Sheet2!$A$3:$B$99,2,FALSE)</f>
        <v>27400</v>
      </c>
      <c r="Z43" s="37" t="s">
        <v>38</v>
      </c>
      <c r="AA43" s="29">
        <f>VLOOKUP(Z43,Sheet2!$A$3:$B$99,2,FALSE)</f>
        <v>23200</v>
      </c>
      <c r="AB43" s="142" t="s">
        <v>78</v>
      </c>
      <c r="AC43" s="29">
        <f>VLOOKUP(AB43,Sheet2!$A$3:$B$99,2,FALSE)</f>
        <v>10000</v>
      </c>
      <c r="AD43" s="137" t="s">
        <v>196</v>
      </c>
      <c r="AE43" s="30">
        <f>VLOOKUP(AD43,Sheet2!$A$3:$B$99,2,FALSE)</f>
        <v>50000</v>
      </c>
      <c r="AF43" s="131" t="s">
        <v>201</v>
      </c>
      <c r="AG43" s="30">
        <f>VLOOKUP(AF43,Sheet2!$A$3:$B$99,2,FALSE)</f>
        <v>0</v>
      </c>
    </row>
    <row r="44" spans="1:33" ht="9.6999999999999993" customHeight="1">
      <c r="A44" s="48">
        <v>43</v>
      </c>
      <c r="B44" s="49" t="s">
        <v>127</v>
      </c>
      <c r="C44" s="52" t="s">
        <v>115</v>
      </c>
      <c r="D44" s="18" t="s">
        <v>264</v>
      </c>
      <c r="E44" s="19">
        <f t="shared" si="0"/>
        <v>3193866</v>
      </c>
      <c r="F44" s="32" t="s">
        <v>65</v>
      </c>
      <c r="G44" s="21">
        <f>VLOOKUP(F44,Sheet2!$A$3:$B$99,2,FALSE)</f>
        <v>480000</v>
      </c>
      <c r="H44" s="33" t="s">
        <v>94</v>
      </c>
      <c r="I44" s="21">
        <f>VLOOKUP(H44,Sheet2!$A$3:$B$99,2,FALSE)</f>
        <v>1800000</v>
      </c>
      <c r="J44" s="34" t="s">
        <v>95</v>
      </c>
      <c r="K44" s="24">
        <f>VLOOKUP(J44,Sheet2!$A$3:$B$99,2,FALSE)</f>
        <v>40000</v>
      </c>
      <c r="L44" s="34" t="s">
        <v>96</v>
      </c>
      <c r="M44" s="24">
        <f>VLOOKUP(L44,Sheet2!$A$3:$B$99,2,FALSE)</f>
        <v>92833</v>
      </c>
      <c r="N44" s="35" t="s">
        <v>81</v>
      </c>
      <c r="O44" s="26">
        <f>VLOOKUP(N44,Sheet2!$A$3:$B$99,2,FALSE)</f>
        <v>196000</v>
      </c>
      <c r="P44" s="35" t="s">
        <v>172</v>
      </c>
      <c r="Q44" s="26">
        <f>VLOOKUP(P44,Sheet2!$A$3:$B$99,2,FALSE)</f>
        <v>335000</v>
      </c>
      <c r="R44" s="35" t="s">
        <v>105</v>
      </c>
      <c r="S44" s="26">
        <f>VLOOKUP(R44,Sheet2!$A$3:$B$99,2,FALSE)</f>
        <v>54000</v>
      </c>
      <c r="T44" s="132" t="s">
        <v>191</v>
      </c>
      <c r="U44" s="27">
        <f>VLOOKUP(T44,Sheet2!$A$3:$B$99,2,FALSE)</f>
        <v>10000</v>
      </c>
      <c r="V44" s="139" t="s">
        <v>187</v>
      </c>
      <c r="W44" s="27">
        <f>VLOOKUP(V44,Sheet2!$A$3:$B$99,2,FALSE)</f>
        <v>10000</v>
      </c>
      <c r="X44" s="36" t="s">
        <v>194</v>
      </c>
      <c r="Y44" s="27">
        <f>VLOOKUP(X44,Sheet2!$A$3:$B$99,2,FALSE)</f>
        <v>92833</v>
      </c>
      <c r="Z44" s="37" t="s">
        <v>38</v>
      </c>
      <c r="AA44" s="29">
        <f>VLOOKUP(Z44,Sheet2!$A$3:$B$99,2,FALSE)</f>
        <v>23200</v>
      </c>
      <c r="AB44" s="142" t="s">
        <v>78</v>
      </c>
      <c r="AC44" s="29">
        <f>VLOOKUP(AB44,Sheet2!$A$3:$B$99,2,FALSE)</f>
        <v>10000</v>
      </c>
      <c r="AD44" s="137" t="s">
        <v>196</v>
      </c>
      <c r="AE44" s="30">
        <f>VLOOKUP(AD44,Sheet2!$A$3:$B$99,2,FALSE)</f>
        <v>50000</v>
      </c>
      <c r="AF44" s="131" t="s">
        <v>202</v>
      </c>
      <c r="AG44" s="30">
        <f>VLOOKUP(AF44,Sheet2!$A$3:$B$99,2,FALSE)</f>
        <v>0</v>
      </c>
    </row>
    <row r="45" spans="1:33" ht="9.6999999999999993" customHeight="1">
      <c r="A45" s="50">
        <v>44</v>
      </c>
      <c r="B45" s="49" t="s">
        <v>524</v>
      </c>
      <c r="C45" s="52" t="s">
        <v>523</v>
      </c>
      <c r="D45" s="41" t="s">
        <v>524</v>
      </c>
      <c r="E45" s="19">
        <f t="shared" si="0"/>
        <v>3191600</v>
      </c>
      <c r="F45" s="32" t="s">
        <v>65</v>
      </c>
      <c r="G45" s="21">
        <f>VLOOKUP(F45,Sheet2!$A$3:$B$99,2,FALSE)</f>
        <v>480000</v>
      </c>
      <c r="H45" s="33" t="s">
        <v>94</v>
      </c>
      <c r="I45" s="21">
        <f>VLOOKUP(H45,Sheet2!$A$3:$B$99,2,FALSE)</f>
        <v>1800000</v>
      </c>
      <c r="J45" s="34" t="s">
        <v>95</v>
      </c>
      <c r="K45" s="24">
        <f>VLOOKUP(J45,Sheet2!$A$3:$B$99,2,FALSE)</f>
        <v>40000</v>
      </c>
      <c r="L45" s="136" t="s">
        <v>101</v>
      </c>
      <c r="M45" s="24">
        <f>VLOOKUP(L45,Sheet2!$A$3:$B$99,2,FALSE)</f>
        <v>10000</v>
      </c>
      <c r="N45" s="35" t="s">
        <v>68</v>
      </c>
      <c r="O45" s="26">
        <f>VLOOKUP(N45,Sheet2!$A$3:$B$99,2,FALSE)</f>
        <v>196000</v>
      </c>
      <c r="P45" s="35" t="s">
        <v>32</v>
      </c>
      <c r="Q45" s="26">
        <f>VLOOKUP(P45,Sheet2!$A$3:$B$99,2,FALSE)</f>
        <v>270000</v>
      </c>
      <c r="R45" s="35" t="s">
        <v>179</v>
      </c>
      <c r="S45" s="26">
        <f>VLOOKUP(R45,Sheet2!$A$3:$B$99,2,FALSE)</f>
        <v>155000</v>
      </c>
      <c r="T45" s="132" t="s">
        <v>75</v>
      </c>
      <c r="U45" s="27">
        <f>VLOOKUP(T45,Sheet2!$A$3:$B$99,2,FALSE)</f>
        <v>10000</v>
      </c>
      <c r="V45" s="36" t="s">
        <v>86</v>
      </c>
      <c r="W45" s="27">
        <f>VLOOKUP(V45,Sheet2!$A$3:$B$99,2,FALSE)</f>
        <v>120000</v>
      </c>
      <c r="X45" s="36" t="s">
        <v>189</v>
      </c>
      <c r="Y45" s="27">
        <f>VLOOKUP(X45,Sheet2!$A$3:$B$99,2,FALSE)</f>
        <v>27400</v>
      </c>
      <c r="Z45" s="37" t="s">
        <v>38</v>
      </c>
      <c r="AA45" s="29">
        <f>VLOOKUP(Z45,Sheet2!$A$3:$B$99,2,FALSE)</f>
        <v>23200</v>
      </c>
      <c r="AB45" s="128" t="s">
        <v>44</v>
      </c>
      <c r="AC45" s="29">
        <f>VLOOKUP(AB45,Sheet2!$A$3:$B$99,2,FALSE)</f>
        <v>10000</v>
      </c>
      <c r="AD45" s="137" t="s">
        <v>196</v>
      </c>
      <c r="AE45" s="30">
        <f>VLOOKUP(AD45,Sheet2!$A$3:$B$99,2,FALSE)</f>
        <v>50000</v>
      </c>
      <c r="AF45" s="131" t="s">
        <v>201</v>
      </c>
      <c r="AG45" s="30">
        <f>VLOOKUP(AF45,Sheet2!$A$3:$B$99,2,FALSE)</f>
        <v>0</v>
      </c>
    </row>
    <row r="46" spans="1:33" ht="9.6999999999999993" customHeight="1">
      <c r="A46" s="50">
        <v>45</v>
      </c>
      <c r="B46" s="49" t="s">
        <v>608</v>
      </c>
      <c r="C46" s="52" t="s">
        <v>607</v>
      </c>
      <c r="D46" s="18" t="s">
        <v>608</v>
      </c>
      <c r="E46" s="19">
        <f t="shared" si="0"/>
        <v>3190200</v>
      </c>
      <c r="F46" s="32" t="s">
        <v>65</v>
      </c>
      <c r="G46" s="21">
        <f>VLOOKUP(F46,Sheet2!$A$3:$B$99,2,FALSE)</f>
        <v>480000</v>
      </c>
      <c r="H46" s="33" t="s">
        <v>94</v>
      </c>
      <c r="I46" s="21">
        <f>VLOOKUP(H46,Sheet2!$A$3:$B$99,2,FALSE)</f>
        <v>1800000</v>
      </c>
      <c r="J46" s="135" t="s">
        <v>170</v>
      </c>
      <c r="K46" s="24">
        <f>VLOOKUP(J46,Sheet2!$A$3:$B$99,2,FALSE)</f>
        <v>10000</v>
      </c>
      <c r="L46" s="34" t="s">
        <v>95</v>
      </c>
      <c r="M46" s="24">
        <f>VLOOKUP(L46,Sheet2!$A$3:$B$99,2,FALSE)</f>
        <v>40000</v>
      </c>
      <c r="N46" s="35" t="s">
        <v>83</v>
      </c>
      <c r="O46" s="26">
        <f>VLOOKUP(N46,Sheet2!$A$3:$B$99,2,FALSE)</f>
        <v>54000</v>
      </c>
      <c r="P46" s="35" t="s">
        <v>172</v>
      </c>
      <c r="Q46" s="26">
        <f>VLOOKUP(P46,Sheet2!$A$3:$B$99,2,FALSE)</f>
        <v>335000</v>
      </c>
      <c r="R46" s="35" t="s">
        <v>32</v>
      </c>
      <c r="S46" s="26">
        <f>VLOOKUP(R46,Sheet2!$A$3:$B$99,2,FALSE)</f>
        <v>270000</v>
      </c>
      <c r="T46" s="132" t="s">
        <v>75</v>
      </c>
      <c r="U46" s="27">
        <f>VLOOKUP(T46,Sheet2!$A$3:$B$99,2,FALSE)</f>
        <v>10000</v>
      </c>
      <c r="V46" s="36" t="s">
        <v>184</v>
      </c>
      <c r="W46" s="27">
        <f>VLOOKUP(V46,Sheet2!$A$3:$B$99,2,FALSE)</f>
        <v>68000</v>
      </c>
      <c r="X46" s="36" t="s">
        <v>192</v>
      </c>
      <c r="Y46" s="27">
        <f>VLOOKUP(X46,Sheet2!$A$3:$B$99,2,FALSE)</f>
        <v>40000</v>
      </c>
      <c r="Z46" s="37" t="s">
        <v>38</v>
      </c>
      <c r="AA46" s="29">
        <f>VLOOKUP(Z46,Sheet2!$A$3:$B$99,2,FALSE)</f>
        <v>23200</v>
      </c>
      <c r="AB46" s="142" t="s">
        <v>78</v>
      </c>
      <c r="AC46" s="29">
        <f>VLOOKUP(AB46,Sheet2!$A$3:$B$99,2,FALSE)</f>
        <v>10000</v>
      </c>
      <c r="AD46" s="137" t="s">
        <v>196</v>
      </c>
      <c r="AE46" s="30">
        <f>VLOOKUP(AD46,Sheet2!$A$3:$B$99,2,FALSE)</f>
        <v>50000</v>
      </c>
      <c r="AF46" s="131" t="s">
        <v>201</v>
      </c>
      <c r="AG46" s="30">
        <f>VLOOKUP(AF46,Sheet2!$A$3:$B$99,2,FALSE)</f>
        <v>0</v>
      </c>
    </row>
    <row r="47" spans="1:33" ht="9.6999999999999993" customHeight="1">
      <c r="A47" s="48">
        <v>46</v>
      </c>
      <c r="B47" s="49" t="s">
        <v>456</v>
      </c>
      <c r="C47" s="57" t="s">
        <v>455</v>
      </c>
      <c r="D47" s="126" t="s">
        <v>249</v>
      </c>
      <c r="E47" s="19">
        <f t="shared" si="0"/>
        <v>3180633</v>
      </c>
      <c r="F47" s="32" t="s">
        <v>65</v>
      </c>
      <c r="G47" s="21">
        <f>VLOOKUP(F47,Sheet2!$A$3:$B$99,2,FALSE)</f>
        <v>480000</v>
      </c>
      <c r="H47" s="33" t="s">
        <v>94</v>
      </c>
      <c r="I47" s="21">
        <f>VLOOKUP(H47,Sheet2!$A$3:$B$99,2,FALSE)</f>
        <v>1800000</v>
      </c>
      <c r="J47" s="135" t="s">
        <v>170</v>
      </c>
      <c r="K47" s="24">
        <f>VLOOKUP(J47,Sheet2!$A$3:$B$99,2,FALSE)</f>
        <v>10000</v>
      </c>
      <c r="L47" s="34" t="s">
        <v>95</v>
      </c>
      <c r="M47" s="24">
        <f>VLOOKUP(L47,Sheet2!$A$3:$B$99,2,FALSE)</f>
        <v>40000</v>
      </c>
      <c r="N47" s="35" t="s">
        <v>72</v>
      </c>
      <c r="O47" s="26">
        <f>VLOOKUP(N47,Sheet2!$A$3:$B$99,2,FALSE)</f>
        <v>92833</v>
      </c>
      <c r="P47" s="35" t="s">
        <v>172</v>
      </c>
      <c r="Q47" s="26">
        <f>VLOOKUP(P47,Sheet2!$A$3:$B$99,2,FALSE)</f>
        <v>335000</v>
      </c>
      <c r="R47" s="35" t="s">
        <v>179</v>
      </c>
      <c r="S47" s="26">
        <f>VLOOKUP(R47,Sheet2!$A$3:$B$99,2,FALSE)</f>
        <v>155000</v>
      </c>
      <c r="T47" s="36" t="s">
        <v>86</v>
      </c>
      <c r="U47" s="27">
        <f>VLOOKUP(T47,Sheet2!$A$3:$B$99,2,FALSE)</f>
        <v>120000</v>
      </c>
      <c r="V47" s="36" t="s">
        <v>180</v>
      </c>
      <c r="W47" s="27">
        <f>VLOOKUP(V47,Sheet2!$A$3:$B$99,2,FALSE)</f>
        <v>24600</v>
      </c>
      <c r="X47" s="36" t="s">
        <v>77</v>
      </c>
      <c r="Y47" s="27">
        <f>VLOOKUP(X47,Sheet2!$A$3:$B$99,2,FALSE)</f>
        <v>40000</v>
      </c>
      <c r="Z47" s="37" t="s">
        <v>38</v>
      </c>
      <c r="AA47" s="29">
        <f>VLOOKUP(Z47,Sheet2!$A$3:$B$99,2,FALSE)</f>
        <v>23200</v>
      </c>
      <c r="AB47" s="142" t="s">
        <v>78</v>
      </c>
      <c r="AC47" s="29">
        <f>VLOOKUP(AB47,Sheet2!$A$3:$B$99,2,FALSE)</f>
        <v>10000</v>
      </c>
      <c r="AD47" s="137" t="s">
        <v>196</v>
      </c>
      <c r="AE47" s="30">
        <f>VLOOKUP(AD47,Sheet2!$A$3:$B$99,2,FALSE)</f>
        <v>50000</v>
      </c>
      <c r="AF47" s="131" t="s">
        <v>202</v>
      </c>
      <c r="AG47" s="30">
        <f>VLOOKUP(AF47,Sheet2!$A$3:$B$99,2,FALSE)</f>
        <v>0</v>
      </c>
    </row>
    <row r="48" spans="1:33" ht="9.6999999999999993" customHeight="1">
      <c r="A48" s="48">
        <v>47</v>
      </c>
      <c r="B48" s="49" t="s">
        <v>800</v>
      </c>
      <c r="C48" s="40" t="s">
        <v>796</v>
      </c>
      <c r="D48" s="54" t="s">
        <v>799</v>
      </c>
      <c r="E48" s="19">
        <f t="shared" si="0"/>
        <v>3176000</v>
      </c>
      <c r="F48" s="32" t="s">
        <v>65</v>
      </c>
      <c r="G48" s="21">
        <f>VLOOKUP(F48,Sheet2!$A$3:$B$99,2,FALSE)</f>
        <v>480000</v>
      </c>
      <c r="H48" s="33" t="s">
        <v>94</v>
      </c>
      <c r="I48" s="21">
        <f>VLOOKUP(H48,Sheet2!$A$3:$B$99,2,FALSE)</f>
        <v>1800000</v>
      </c>
      <c r="J48" s="135" t="s">
        <v>170</v>
      </c>
      <c r="K48" s="24">
        <f>VLOOKUP(J48,Sheet2!$A$3:$B$99,2,FALSE)</f>
        <v>10000</v>
      </c>
      <c r="L48" s="34" t="s">
        <v>95</v>
      </c>
      <c r="M48" s="24">
        <f>VLOOKUP(L48,Sheet2!$A$3:$B$99,2,FALSE)</f>
        <v>40000</v>
      </c>
      <c r="N48" s="35" t="s">
        <v>179</v>
      </c>
      <c r="O48" s="26">
        <f>VLOOKUP(N48,Sheet2!$A$3:$B$99,2,FALSE)</f>
        <v>155000</v>
      </c>
      <c r="P48" s="35" t="s">
        <v>172</v>
      </c>
      <c r="Q48" s="26">
        <f>VLOOKUP(P48,Sheet2!$A$3:$B$99,2,FALSE)</f>
        <v>335000</v>
      </c>
      <c r="R48" s="35" t="s">
        <v>68</v>
      </c>
      <c r="S48" s="26">
        <f>VLOOKUP(R48,Sheet2!$A$3:$B$99,2,FALSE)</f>
        <v>196000</v>
      </c>
      <c r="T48" s="139" t="s">
        <v>82</v>
      </c>
      <c r="U48" s="27">
        <f>VLOOKUP(T48,Sheet2!$A$3:$B$99,2,FALSE)</f>
        <v>10000</v>
      </c>
      <c r="V48" s="36" t="s">
        <v>86</v>
      </c>
      <c r="W48" s="27">
        <f>VLOOKUP(V48,Sheet2!$A$3:$B$99,2,FALSE)</f>
        <v>120000</v>
      </c>
      <c r="X48" s="139" t="s">
        <v>193</v>
      </c>
      <c r="Y48" s="27">
        <f>VLOOKUP(X48,Sheet2!$A$3:$B$99,2,FALSE)</f>
        <v>10000</v>
      </c>
      <c r="Z48" s="128" t="s">
        <v>43</v>
      </c>
      <c r="AA48" s="29">
        <f>VLOOKUP(Z48,Sheet2!$A$3:$B$99,2,FALSE)</f>
        <v>10000</v>
      </c>
      <c r="AB48" s="142" t="s">
        <v>78</v>
      </c>
      <c r="AC48" s="29">
        <f>VLOOKUP(AB48,Sheet2!$A$3:$B$99,2,FALSE)</f>
        <v>10000</v>
      </c>
      <c r="AD48" s="129" t="s">
        <v>197</v>
      </c>
      <c r="AE48" s="30">
        <f>VLOOKUP(AD48,Sheet2!$A$3:$B$99,2,FALSE)</f>
        <v>0</v>
      </c>
      <c r="AF48" s="131" t="s">
        <v>201</v>
      </c>
      <c r="AG48" s="30">
        <f>VLOOKUP(AF48,Sheet2!$A$3:$B$99,2,FALSE)</f>
        <v>0</v>
      </c>
    </row>
    <row r="49" spans="1:33" ht="9.6999999999999993" customHeight="1">
      <c r="A49" s="50">
        <v>48</v>
      </c>
      <c r="B49" s="49" t="s">
        <v>742</v>
      </c>
      <c r="C49" s="52" t="s">
        <v>230</v>
      </c>
      <c r="D49" s="127" t="s">
        <v>249</v>
      </c>
      <c r="E49" s="19">
        <f t="shared" si="0"/>
        <v>3163866</v>
      </c>
      <c r="F49" s="32" t="s">
        <v>65</v>
      </c>
      <c r="G49" s="21">
        <f>VLOOKUP(F49,Sheet2!$A$3:$B$99,2,FALSE)</f>
        <v>480000</v>
      </c>
      <c r="H49" s="33" t="s">
        <v>94</v>
      </c>
      <c r="I49" s="21">
        <f>VLOOKUP(H49,Sheet2!$A$3:$B$99,2,FALSE)</f>
        <v>1800000</v>
      </c>
      <c r="J49" s="34" t="s">
        <v>96</v>
      </c>
      <c r="K49" s="24">
        <f>VLOOKUP(J49,Sheet2!$A$3:$B$99,2,FALSE)</f>
        <v>92833</v>
      </c>
      <c r="L49" s="34" t="s">
        <v>95</v>
      </c>
      <c r="M49" s="24">
        <f>VLOOKUP(L49,Sheet2!$A$3:$B$99,2,FALSE)</f>
        <v>40000</v>
      </c>
      <c r="N49" s="35" t="s">
        <v>72</v>
      </c>
      <c r="O49" s="26">
        <f>VLOOKUP(N49,Sheet2!$A$3:$B$99,2,FALSE)</f>
        <v>92833</v>
      </c>
      <c r="P49" s="35" t="s">
        <v>32</v>
      </c>
      <c r="Q49" s="26">
        <f>VLOOKUP(P49,Sheet2!$A$3:$B$99,2,FALSE)</f>
        <v>270000</v>
      </c>
      <c r="R49" s="35" t="s">
        <v>179</v>
      </c>
      <c r="S49" s="26">
        <f>VLOOKUP(R49,Sheet2!$A$3:$B$99,2,FALSE)</f>
        <v>155000</v>
      </c>
      <c r="T49" s="36" t="s">
        <v>86</v>
      </c>
      <c r="U49" s="27">
        <f>VLOOKUP(T49,Sheet2!$A$3:$B$99,2,FALSE)</f>
        <v>120000</v>
      </c>
      <c r="V49" s="36" t="s">
        <v>77</v>
      </c>
      <c r="W49" s="27">
        <f>VLOOKUP(V49,Sheet2!$A$3:$B$99,2,FALSE)</f>
        <v>40000</v>
      </c>
      <c r="X49" s="36" t="s">
        <v>195</v>
      </c>
      <c r="Y49" s="27">
        <f>VLOOKUP(X49,Sheet2!$A$3:$B$99,2,FALSE)</f>
        <v>40000</v>
      </c>
      <c r="Z49" s="37" t="s">
        <v>38</v>
      </c>
      <c r="AA49" s="29">
        <f>VLOOKUP(Z49,Sheet2!$A$3:$B$99,2,FALSE)</f>
        <v>23200</v>
      </c>
      <c r="AB49" s="142" t="s">
        <v>78</v>
      </c>
      <c r="AC49" s="29">
        <f>VLOOKUP(AB49,Sheet2!$A$3:$B$99,2,FALSE)</f>
        <v>10000</v>
      </c>
      <c r="AD49" s="129" t="s">
        <v>198</v>
      </c>
      <c r="AE49" s="30">
        <f>VLOOKUP(AD49,Sheet2!$A$3:$B$99,2,FALSE)</f>
        <v>0</v>
      </c>
      <c r="AF49" s="131" t="s">
        <v>201</v>
      </c>
      <c r="AG49" s="30">
        <f>VLOOKUP(AF49,Sheet2!$A$3:$B$99,2,FALSE)</f>
        <v>0</v>
      </c>
    </row>
    <row r="50" spans="1:33" ht="9.6999999999999993" customHeight="1">
      <c r="A50" s="50">
        <v>49</v>
      </c>
      <c r="B50" s="49" t="s">
        <v>491</v>
      </c>
      <c r="C50" s="52" t="s">
        <v>490</v>
      </c>
      <c r="D50" s="18" t="s">
        <v>491</v>
      </c>
      <c r="E50" s="19">
        <f t="shared" si="0"/>
        <v>3161200</v>
      </c>
      <c r="F50" s="32" t="s">
        <v>65</v>
      </c>
      <c r="G50" s="21">
        <f>VLOOKUP(F50,Sheet2!$A$3:$B$99,2,FALSE)</f>
        <v>480000</v>
      </c>
      <c r="H50" s="33" t="s">
        <v>94</v>
      </c>
      <c r="I50" s="21">
        <f>VLOOKUP(H50,Sheet2!$A$3:$B$99,2,FALSE)</f>
        <v>1800000</v>
      </c>
      <c r="J50" s="34" t="s">
        <v>95</v>
      </c>
      <c r="K50" s="24">
        <f>VLOOKUP(J50,Sheet2!$A$3:$B$99,2,FALSE)</f>
        <v>40000</v>
      </c>
      <c r="L50" s="34" t="s">
        <v>59</v>
      </c>
      <c r="M50" s="24">
        <f>VLOOKUP(L50,Sheet2!$A$3:$B$99,2,FALSE)</f>
        <v>30000</v>
      </c>
      <c r="N50" s="35" t="s">
        <v>109</v>
      </c>
      <c r="O50" s="26">
        <f>VLOOKUP(N50,Sheet2!$A$3:$B$99,2,FALSE)</f>
        <v>68000</v>
      </c>
      <c r="P50" s="35" t="s">
        <v>172</v>
      </c>
      <c r="Q50" s="26">
        <f>VLOOKUP(P50,Sheet2!$A$3:$B$99,2,FALSE)</f>
        <v>335000</v>
      </c>
      <c r="R50" s="35" t="s">
        <v>179</v>
      </c>
      <c r="S50" s="26">
        <f>VLOOKUP(R50,Sheet2!$A$3:$B$99,2,FALSE)</f>
        <v>155000</v>
      </c>
      <c r="T50" s="132" t="s">
        <v>75</v>
      </c>
      <c r="U50" s="27">
        <f>VLOOKUP(T50,Sheet2!$A$3:$B$99,2,FALSE)</f>
        <v>10000</v>
      </c>
      <c r="V50" s="36" t="s">
        <v>86</v>
      </c>
      <c r="W50" s="27">
        <f>VLOOKUP(V50,Sheet2!$A$3:$B$99,2,FALSE)</f>
        <v>120000</v>
      </c>
      <c r="X50" s="36" t="s">
        <v>77</v>
      </c>
      <c r="Y50" s="27">
        <f>VLOOKUP(X50,Sheet2!$A$3:$B$99,2,FALSE)</f>
        <v>40000</v>
      </c>
      <c r="Z50" s="37" t="s">
        <v>38</v>
      </c>
      <c r="AA50" s="29">
        <f>VLOOKUP(Z50,Sheet2!$A$3:$B$99,2,FALSE)</f>
        <v>23200</v>
      </c>
      <c r="AB50" s="128" t="s">
        <v>97</v>
      </c>
      <c r="AC50" s="29">
        <f>VLOOKUP(AB50,Sheet2!$A$3:$B$99,2,FALSE)</f>
        <v>10000</v>
      </c>
      <c r="AD50" s="137" t="s">
        <v>196</v>
      </c>
      <c r="AE50" s="30">
        <f>VLOOKUP(AD50,Sheet2!$A$3:$B$99,2,FALSE)</f>
        <v>50000</v>
      </c>
      <c r="AF50" s="131" t="s">
        <v>202</v>
      </c>
      <c r="AG50" s="30">
        <f>VLOOKUP(AF50,Sheet2!$A$3:$B$99,2,FALSE)</f>
        <v>0</v>
      </c>
    </row>
    <row r="51" spans="1:33" ht="9.6999999999999993" customHeight="1">
      <c r="A51" s="48">
        <v>50</v>
      </c>
      <c r="B51" s="49" t="s">
        <v>864</v>
      </c>
      <c r="C51" s="52" t="s">
        <v>865</v>
      </c>
      <c r="D51" s="18" t="s">
        <v>393</v>
      </c>
      <c r="E51" s="19">
        <f t="shared" si="0"/>
        <v>3153200</v>
      </c>
      <c r="F51" s="32" t="s">
        <v>53</v>
      </c>
      <c r="G51" s="21">
        <f>VLOOKUP(F51,Sheet2!$A$3:$B$99,2,FALSE)</f>
        <v>40000</v>
      </c>
      <c r="H51" s="33" t="s">
        <v>94</v>
      </c>
      <c r="I51" s="21">
        <f>VLOOKUP(H51,Sheet2!$A$3:$B$99,2,FALSE)</f>
        <v>1800000</v>
      </c>
      <c r="J51" s="135" t="s">
        <v>170</v>
      </c>
      <c r="K51" s="24">
        <f>VLOOKUP(J51,Sheet2!$A$3:$B$99,2,FALSE)</f>
        <v>10000</v>
      </c>
      <c r="L51" s="34" t="s">
        <v>60</v>
      </c>
      <c r="M51" s="24">
        <f>VLOOKUP(L51,Sheet2!$A$3:$B$99,2,FALSE)</f>
        <v>880000</v>
      </c>
      <c r="N51" s="35" t="s">
        <v>171</v>
      </c>
      <c r="O51" s="26">
        <f>VLOOKUP(N51,Sheet2!$A$3:$B$99,2,FALSE)</f>
        <v>54000</v>
      </c>
      <c r="P51" s="35" t="s">
        <v>109</v>
      </c>
      <c r="Q51" s="26">
        <f>VLOOKUP(P51,Sheet2!$A$3:$B$99,2,FALSE)</f>
        <v>68000</v>
      </c>
      <c r="R51" s="35" t="s">
        <v>179</v>
      </c>
      <c r="S51" s="26">
        <f>VLOOKUP(R51,Sheet2!$A$3:$B$99,2,FALSE)</f>
        <v>155000</v>
      </c>
      <c r="T51" s="139" t="s">
        <v>110</v>
      </c>
      <c r="U51" s="27">
        <f>VLOOKUP(T51,Sheet2!$A$3:$B$99,2,FALSE)</f>
        <v>10000</v>
      </c>
      <c r="V51" s="36" t="s">
        <v>189</v>
      </c>
      <c r="W51" s="27">
        <f>VLOOKUP(V51,Sheet2!$A$3:$B$99,2,FALSE)</f>
        <v>27400</v>
      </c>
      <c r="X51" s="36" t="s">
        <v>186</v>
      </c>
      <c r="Y51" s="27">
        <f>VLOOKUP(X51,Sheet2!$A$3:$B$99,2,FALSE)</f>
        <v>25600</v>
      </c>
      <c r="Z51" s="37" t="s">
        <v>38</v>
      </c>
      <c r="AA51" s="29">
        <f>VLOOKUP(Z51,Sheet2!$A$3:$B$99,2,FALSE)</f>
        <v>23200</v>
      </c>
      <c r="AB51" s="128" t="s">
        <v>97</v>
      </c>
      <c r="AC51" s="29">
        <f>VLOOKUP(AB51,Sheet2!$A$3:$B$99,2,FALSE)</f>
        <v>10000</v>
      </c>
      <c r="AD51" s="137" t="s">
        <v>196</v>
      </c>
      <c r="AE51" s="30">
        <f>VLOOKUP(AD51,Sheet2!$A$3:$B$99,2,FALSE)</f>
        <v>50000</v>
      </c>
      <c r="AF51" s="131" t="s">
        <v>201</v>
      </c>
      <c r="AG51" s="30">
        <f>VLOOKUP(AF51,Sheet2!$A$3:$B$99,2,FALSE)</f>
        <v>0</v>
      </c>
    </row>
    <row r="52" spans="1:33" ht="9.6999999999999993" customHeight="1">
      <c r="A52" s="48">
        <v>51</v>
      </c>
      <c r="B52" s="49" t="s">
        <v>296</v>
      </c>
      <c r="C52" s="52" t="s">
        <v>297</v>
      </c>
      <c r="D52" s="18" t="s">
        <v>296</v>
      </c>
      <c r="E52" s="19">
        <f t="shared" si="0"/>
        <v>3144866</v>
      </c>
      <c r="F52" s="32" t="s">
        <v>41</v>
      </c>
      <c r="G52" s="21">
        <f>VLOOKUP(F52,Sheet2!$A$3:$B$99,2,FALSE)</f>
        <v>335000</v>
      </c>
      <c r="H52" s="33" t="s">
        <v>94</v>
      </c>
      <c r="I52" s="21">
        <f>VLOOKUP(H52,Sheet2!$A$3:$B$99,2,FALSE)</f>
        <v>1800000</v>
      </c>
      <c r="J52" s="34" t="s">
        <v>95</v>
      </c>
      <c r="K52" s="24">
        <f>VLOOKUP(J52,Sheet2!$A$3:$B$99,2,FALSE)</f>
        <v>40000</v>
      </c>
      <c r="L52" s="34" t="s">
        <v>96</v>
      </c>
      <c r="M52" s="24">
        <f>VLOOKUP(L52,Sheet2!$A$3:$B$99,2,FALSE)</f>
        <v>92833</v>
      </c>
      <c r="N52" s="35" t="s">
        <v>72</v>
      </c>
      <c r="O52" s="26">
        <f>VLOOKUP(N52,Sheet2!$A$3:$B$99,2,FALSE)</f>
        <v>92833</v>
      </c>
      <c r="P52" s="35" t="s">
        <v>172</v>
      </c>
      <c r="Q52" s="26">
        <f>VLOOKUP(P52,Sheet2!$A$3:$B$99,2,FALSE)</f>
        <v>335000</v>
      </c>
      <c r="R52" s="35" t="s">
        <v>177</v>
      </c>
      <c r="S52" s="26">
        <f>VLOOKUP(R52,Sheet2!$A$3:$B$99,2,FALSE)</f>
        <v>196000</v>
      </c>
      <c r="T52" s="36" t="s">
        <v>86</v>
      </c>
      <c r="U52" s="27">
        <f>VLOOKUP(T52,Sheet2!$A$3:$B$99,2,FALSE)</f>
        <v>120000</v>
      </c>
      <c r="V52" s="36" t="s">
        <v>192</v>
      </c>
      <c r="W52" s="27">
        <f>VLOOKUP(V52,Sheet2!$A$3:$B$99,2,FALSE)</f>
        <v>40000</v>
      </c>
      <c r="X52" s="139" t="s">
        <v>187</v>
      </c>
      <c r="Y52" s="27">
        <f>VLOOKUP(X52,Sheet2!$A$3:$B$99,2,FALSE)</f>
        <v>10000</v>
      </c>
      <c r="Z52" s="37" t="s">
        <v>38</v>
      </c>
      <c r="AA52" s="29">
        <f>VLOOKUP(Z52,Sheet2!$A$3:$B$99,2,FALSE)</f>
        <v>23200</v>
      </c>
      <c r="AB52" s="142" t="s">
        <v>78</v>
      </c>
      <c r="AC52" s="29">
        <f>VLOOKUP(AB52,Sheet2!$A$3:$B$99,2,FALSE)</f>
        <v>10000</v>
      </c>
      <c r="AD52" s="137" t="s">
        <v>196</v>
      </c>
      <c r="AE52" s="30">
        <f>VLOOKUP(AD52,Sheet2!$A$3:$B$99,2,FALSE)</f>
        <v>50000</v>
      </c>
      <c r="AF52" s="131" t="s">
        <v>202</v>
      </c>
      <c r="AG52" s="30">
        <f>VLOOKUP(AF52,Sheet2!$A$3:$B$99,2,FALSE)</f>
        <v>0</v>
      </c>
    </row>
    <row r="53" spans="1:33" ht="9.6999999999999993" customHeight="1">
      <c r="A53" s="50">
        <v>52</v>
      </c>
      <c r="B53" s="49" t="s">
        <v>268</v>
      </c>
      <c r="C53" s="52" t="s">
        <v>134</v>
      </c>
      <c r="D53" s="18" t="s">
        <v>135</v>
      </c>
      <c r="E53" s="19">
        <f t="shared" si="0"/>
        <v>3137200</v>
      </c>
      <c r="F53" s="32" t="s">
        <v>65</v>
      </c>
      <c r="G53" s="21">
        <f>VLOOKUP(F53,Sheet2!$A$3:$B$99,2,FALSE)</f>
        <v>480000</v>
      </c>
      <c r="H53" s="33" t="s">
        <v>94</v>
      </c>
      <c r="I53" s="21">
        <f>VLOOKUP(H53,Sheet2!$A$3:$B$99,2,FALSE)</f>
        <v>1800000</v>
      </c>
      <c r="J53" s="34" t="s">
        <v>95</v>
      </c>
      <c r="K53" s="24">
        <f>VLOOKUP(J53,Sheet2!$A$3:$B$99,2,FALSE)</f>
        <v>40000</v>
      </c>
      <c r="L53" s="34" t="s">
        <v>64</v>
      </c>
      <c r="M53" s="24">
        <f>VLOOKUP(L53,Sheet2!$A$3:$B$99,2,FALSE)</f>
        <v>135000</v>
      </c>
      <c r="N53" s="35" t="s">
        <v>81</v>
      </c>
      <c r="O53" s="26">
        <f>VLOOKUP(N53,Sheet2!$A$3:$B$99,2,FALSE)</f>
        <v>196000</v>
      </c>
      <c r="P53" s="35" t="s">
        <v>105</v>
      </c>
      <c r="Q53" s="26">
        <f>VLOOKUP(P53,Sheet2!$A$3:$B$99,2,FALSE)</f>
        <v>54000</v>
      </c>
      <c r="R53" s="35" t="s">
        <v>177</v>
      </c>
      <c r="S53" s="26">
        <f>VLOOKUP(R53,Sheet2!$A$3:$B$99,2,FALSE)</f>
        <v>196000</v>
      </c>
      <c r="T53" s="36" t="s">
        <v>86</v>
      </c>
      <c r="U53" s="27">
        <f>VLOOKUP(T53,Sheet2!$A$3:$B$99,2,FALSE)</f>
        <v>120000</v>
      </c>
      <c r="V53" s="139" t="s">
        <v>110</v>
      </c>
      <c r="W53" s="27">
        <f>VLOOKUP(V53,Sheet2!$A$3:$B$99,2,FALSE)</f>
        <v>10000</v>
      </c>
      <c r="X53" s="36" t="s">
        <v>111</v>
      </c>
      <c r="Y53" s="27">
        <f>VLOOKUP(X53,Sheet2!$A$3:$B$99,2,FALSE)</f>
        <v>23000</v>
      </c>
      <c r="Z53" s="37" t="s">
        <v>38</v>
      </c>
      <c r="AA53" s="29">
        <f>VLOOKUP(Z53,Sheet2!$A$3:$B$99,2,FALSE)</f>
        <v>23200</v>
      </c>
      <c r="AB53" s="128" t="s">
        <v>207</v>
      </c>
      <c r="AC53" s="29">
        <f>VLOOKUP(AB53,Sheet2!$A$3:$B$99,2,FALSE)</f>
        <v>10000</v>
      </c>
      <c r="AD53" s="137" t="s">
        <v>196</v>
      </c>
      <c r="AE53" s="30">
        <f>VLOOKUP(AD53,Sheet2!$A$3:$B$99,2,FALSE)</f>
        <v>50000</v>
      </c>
      <c r="AF53" s="131" t="s">
        <v>202</v>
      </c>
      <c r="AG53" s="30">
        <f>VLOOKUP(AF53,Sheet2!$A$3:$B$99,2,FALSE)</f>
        <v>0</v>
      </c>
    </row>
    <row r="54" spans="1:33" ht="9.6999999999999993" customHeight="1">
      <c r="A54" s="50">
        <v>53</v>
      </c>
      <c r="B54" s="49" t="s">
        <v>538</v>
      </c>
      <c r="C54" s="52" t="s">
        <v>535</v>
      </c>
      <c r="D54" s="18" t="s">
        <v>537</v>
      </c>
      <c r="E54" s="19">
        <f t="shared" si="0"/>
        <v>3134666</v>
      </c>
      <c r="F54" s="32" t="s">
        <v>65</v>
      </c>
      <c r="G54" s="21">
        <f>VLOOKUP(F54,Sheet2!$A$3:$B$99,2,FALSE)</f>
        <v>480000</v>
      </c>
      <c r="H54" s="33" t="s">
        <v>94</v>
      </c>
      <c r="I54" s="21">
        <f>VLOOKUP(H54,Sheet2!$A$3:$B$99,2,FALSE)</f>
        <v>1800000</v>
      </c>
      <c r="J54" s="34" t="s">
        <v>95</v>
      </c>
      <c r="K54" s="24">
        <f>VLOOKUP(J54,Sheet2!$A$3:$B$99,2,FALSE)</f>
        <v>40000</v>
      </c>
      <c r="L54" s="34" t="s">
        <v>96</v>
      </c>
      <c r="M54" s="24">
        <f>VLOOKUP(L54,Sheet2!$A$3:$B$99,2,FALSE)</f>
        <v>92833</v>
      </c>
      <c r="N54" s="35" t="s">
        <v>178</v>
      </c>
      <c r="O54" s="26">
        <f>VLOOKUP(N54,Sheet2!$A$3:$B$99,2,FALSE)</f>
        <v>54000</v>
      </c>
      <c r="P54" s="35" t="s">
        <v>172</v>
      </c>
      <c r="Q54" s="26">
        <f>VLOOKUP(P54,Sheet2!$A$3:$B$99,2,FALSE)</f>
        <v>335000</v>
      </c>
      <c r="R54" s="35" t="s">
        <v>40</v>
      </c>
      <c r="S54" s="26">
        <f>VLOOKUP(R54,Sheet2!$A$3:$B$99,2,FALSE)</f>
        <v>92833</v>
      </c>
      <c r="T54" s="36" t="s">
        <v>86</v>
      </c>
      <c r="U54" s="27">
        <f>VLOOKUP(T54,Sheet2!$A$3:$B$99,2,FALSE)</f>
        <v>120000</v>
      </c>
      <c r="V54" s="139" t="s">
        <v>82</v>
      </c>
      <c r="W54" s="27">
        <f>VLOOKUP(V54,Sheet2!$A$3:$B$99,2,FALSE)</f>
        <v>10000</v>
      </c>
      <c r="X54" s="36" t="s">
        <v>77</v>
      </c>
      <c r="Y54" s="27">
        <f>VLOOKUP(X54,Sheet2!$A$3:$B$99,2,FALSE)</f>
        <v>40000</v>
      </c>
      <c r="Z54" s="128" t="s">
        <v>43</v>
      </c>
      <c r="AA54" s="29">
        <f>VLOOKUP(Z54,Sheet2!$A$3:$B$99,2,FALSE)</f>
        <v>10000</v>
      </c>
      <c r="AB54" s="142" t="s">
        <v>78</v>
      </c>
      <c r="AC54" s="29">
        <f>VLOOKUP(AB54,Sheet2!$A$3:$B$99,2,FALSE)</f>
        <v>10000</v>
      </c>
      <c r="AD54" s="137" t="s">
        <v>196</v>
      </c>
      <c r="AE54" s="30">
        <f>VLOOKUP(AD54,Sheet2!$A$3:$B$99,2,FALSE)</f>
        <v>50000</v>
      </c>
      <c r="AF54" s="131" t="s">
        <v>201</v>
      </c>
      <c r="AG54" s="30">
        <f>VLOOKUP(AF54,Sheet2!$A$3:$B$99,2,FALSE)</f>
        <v>0</v>
      </c>
    </row>
    <row r="55" spans="1:33" ht="9.6999999999999993" customHeight="1">
      <c r="A55" s="48">
        <v>54</v>
      </c>
      <c r="B55" s="49" t="s">
        <v>843</v>
      </c>
      <c r="C55" s="52" t="s">
        <v>842</v>
      </c>
      <c r="D55" s="18" t="s">
        <v>846</v>
      </c>
      <c r="E55" s="19">
        <f t="shared" si="0"/>
        <v>3133866</v>
      </c>
      <c r="F55" s="32" t="s">
        <v>65</v>
      </c>
      <c r="G55" s="21">
        <f>VLOOKUP(F55,Sheet2!$A$3:$B$99,2,FALSE)</f>
        <v>480000</v>
      </c>
      <c r="H55" s="33" t="s">
        <v>94</v>
      </c>
      <c r="I55" s="21">
        <f>VLOOKUP(H55,Sheet2!$A$3:$B$99,2,FALSE)</f>
        <v>1800000</v>
      </c>
      <c r="J55" s="34" t="s">
        <v>95</v>
      </c>
      <c r="K55" s="24">
        <f>VLOOKUP(J55,Sheet2!$A$3:$B$99,2,FALSE)</f>
        <v>40000</v>
      </c>
      <c r="L55" s="34" t="s">
        <v>96</v>
      </c>
      <c r="M55" s="24">
        <f>VLOOKUP(L55,Sheet2!$A$3:$B$99,2,FALSE)</f>
        <v>92833</v>
      </c>
      <c r="N55" s="35" t="s">
        <v>72</v>
      </c>
      <c r="O55" s="26">
        <f>VLOOKUP(N55,Sheet2!$A$3:$B$99,2,FALSE)</f>
        <v>92833</v>
      </c>
      <c r="P55" s="35" t="s">
        <v>32</v>
      </c>
      <c r="Q55" s="26">
        <f>VLOOKUP(P55,Sheet2!$A$3:$B$99,2,FALSE)</f>
        <v>270000</v>
      </c>
      <c r="R55" s="35" t="s">
        <v>179</v>
      </c>
      <c r="S55" s="26">
        <f>VLOOKUP(R55,Sheet2!$A$3:$B$99,2,FALSE)</f>
        <v>155000</v>
      </c>
      <c r="T55" s="36" t="s">
        <v>86</v>
      </c>
      <c r="U55" s="27">
        <f>VLOOKUP(T55,Sheet2!$A$3:$B$99,2,FALSE)</f>
        <v>120000</v>
      </c>
      <c r="V55" s="132" t="s">
        <v>190</v>
      </c>
      <c r="W55" s="27">
        <f>VLOOKUP(V55,Sheet2!$A$3:$B$99,2,FALSE)</f>
        <v>10000</v>
      </c>
      <c r="X55" s="36" t="s">
        <v>77</v>
      </c>
      <c r="Y55" s="27">
        <f>VLOOKUP(X55,Sheet2!$A$3:$B$99,2,FALSE)</f>
        <v>40000</v>
      </c>
      <c r="Z55" s="37" t="s">
        <v>38</v>
      </c>
      <c r="AA55" s="29">
        <f>VLOOKUP(Z55,Sheet2!$A$3:$B$99,2,FALSE)</f>
        <v>23200</v>
      </c>
      <c r="AB55" s="142" t="s">
        <v>78</v>
      </c>
      <c r="AC55" s="29">
        <f>VLOOKUP(AB55,Sheet2!$A$3:$B$99,2,FALSE)</f>
        <v>10000</v>
      </c>
      <c r="AD55" s="129" t="s">
        <v>200</v>
      </c>
      <c r="AE55" s="30">
        <f>VLOOKUP(AD55,Sheet2!$A$3:$B$99,2,FALSE)</f>
        <v>0</v>
      </c>
      <c r="AF55" s="131" t="s">
        <v>198</v>
      </c>
      <c r="AG55" s="30">
        <f>VLOOKUP(AF55,Sheet2!$A$3:$B$99,2,FALSE)</f>
        <v>0</v>
      </c>
    </row>
    <row r="56" spans="1:33" ht="9.6999999999999993" customHeight="1">
      <c r="A56" s="48">
        <v>55</v>
      </c>
      <c r="B56" s="49" t="s">
        <v>321</v>
      </c>
      <c r="C56" s="52" t="s">
        <v>320</v>
      </c>
      <c r="D56" s="18" t="s">
        <v>321</v>
      </c>
      <c r="E56" s="19">
        <f t="shared" si="0"/>
        <v>3114200</v>
      </c>
      <c r="F56" s="32" t="s">
        <v>41</v>
      </c>
      <c r="G56" s="21">
        <f>VLOOKUP(F56,Sheet2!$A$3:$B$99,2,FALSE)</f>
        <v>335000</v>
      </c>
      <c r="H56" s="33" t="s">
        <v>94</v>
      </c>
      <c r="I56" s="21">
        <f>VLOOKUP(H56,Sheet2!$A$3:$B$99,2,FALSE)</f>
        <v>1800000</v>
      </c>
      <c r="J56" s="34" t="s">
        <v>59</v>
      </c>
      <c r="K56" s="24">
        <f>VLOOKUP(J56,Sheet2!$A$3:$B$99,2,FALSE)</f>
        <v>30000</v>
      </c>
      <c r="L56" s="136" t="s">
        <v>101</v>
      </c>
      <c r="M56" s="24">
        <f>VLOOKUP(L56,Sheet2!$A$3:$B$99,2,FALSE)</f>
        <v>10000</v>
      </c>
      <c r="N56" s="35" t="s">
        <v>179</v>
      </c>
      <c r="O56" s="26">
        <f>VLOOKUP(N56,Sheet2!$A$3:$B$99,2,FALSE)</f>
        <v>155000</v>
      </c>
      <c r="P56" s="35" t="s">
        <v>172</v>
      </c>
      <c r="Q56" s="26">
        <f>VLOOKUP(P56,Sheet2!$A$3:$B$99,2,FALSE)</f>
        <v>335000</v>
      </c>
      <c r="R56" s="35" t="s">
        <v>177</v>
      </c>
      <c r="S56" s="26">
        <f>VLOOKUP(R56,Sheet2!$A$3:$B$99,2,FALSE)</f>
        <v>196000</v>
      </c>
      <c r="T56" s="36" t="s">
        <v>86</v>
      </c>
      <c r="U56" s="27">
        <f>VLOOKUP(T56,Sheet2!$A$3:$B$99,2,FALSE)</f>
        <v>120000</v>
      </c>
      <c r="V56" s="132" t="s">
        <v>191</v>
      </c>
      <c r="W56" s="27">
        <f>VLOOKUP(V56,Sheet2!$A$3:$B$99,2,FALSE)</f>
        <v>10000</v>
      </c>
      <c r="X56" s="36" t="s">
        <v>192</v>
      </c>
      <c r="Y56" s="27">
        <f>VLOOKUP(X56,Sheet2!$A$3:$B$99,2,FALSE)</f>
        <v>40000</v>
      </c>
      <c r="Z56" s="37" t="s">
        <v>38</v>
      </c>
      <c r="AA56" s="29">
        <f>VLOOKUP(Z56,Sheet2!$A$3:$B$99,2,FALSE)</f>
        <v>23200</v>
      </c>
      <c r="AB56" s="142" t="s">
        <v>78</v>
      </c>
      <c r="AC56" s="29">
        <f>VLOOKUP(AB56,Sheet2!$A$3:$B$99,2,FALSE)</f>
        <v>10000</v>
      </c>
      <c r="AD56" s="137" t="s">
        <v>196</v>
      </c>
      <c r="AE56" s="30">
        <f>VLOOKUP(AD56,Sheet2!$A$3:$B$99,2,FALSE)</f>
        <v>50000</v>
      </c>
      <c r="AF56" s="131" t="s">
        <v>198</v>
      </c>
      <c r="AG56" s="30">
        <f>VLOOKUP(AF56,Sheet2!$A$3:$B$99,2,FALSE)</f>
        <v>0</v>
      </c>
    </row>
    <row r="57" spans="1:33" ht="9.6999999999999993" customHeight="1">
      <c r="A57" s="50">
        <v>56</v>
      </c>
      <c r="B57" s="49" t="s">
        <v>422</v>
      </c>
      <c r="C57" s="52" t="s">
        <v>423</v>
      </c>
      <c r="D57" s="18" t="s">
        <v>420</v>
      </c>
      <c r="E57" s="19">
        <f t="shared" si="0"/>
        <v>3102000</v>
      </c>
      <c r="F57" s="32" t="s">
        <v>65</v>
      </c>
      <c r="G57" s="21">
        <f>VLOOKUP(F57,Sheet2!$A$3:$B$99,2,FALSE)</f>
        <v>480000</v>
      </c>
      <c r="H57" s="33" t="s">
        <v>94</v>
      </c>
      <c r="I57" s="21">
        <f>VLOOKUP(H57,Sheet2!$A$3:$B$99,2,FALSE)</f>
        <v>1800000</v>
      </c>
      <c r="J57" s="34" t="s">
        <v>95</v>
      </c>
      <c r="K57" s="24">
        <f>VLOOKUP(J57,Sheet2!$A$3:$B$99,2,FALSE)</f>
        <v>40000</v>
      </c>
      <c r="L57" s="34" t="s">
        <v>64</v>
      </c>
      <c r="M57" s="24">
        <f>VLOOKUP(L57,Sheet2!$A$3:$B$99,2,FALSE)</f>
        <v>135000</v>
      </c>
      <c r="N57" s="35" t="s">
        <v>81</v>
      </c>
      <c r="O57" s="26">
        <f>VLOOKUP(N57,Sheet2!$A$3:$B$99,2,FALSE)</f>
        <v>196000</v>
      </c>
      <c r="P57" s="35" t="s">
        <v>179</v>
      </c>
      <c r="Q57" s="26">
        <f>VLOOKUP(P57,Sheet2!$A$3:$B$99,2,FALSE)</f>
        <v>155000</v>
      </c>
      <c r="R57" s="35" t="s">
        <v>177</v>
      </c>
      <c r="S57" s="26">
        <f>VLOOKUP(R57,Sheet2!$A$3:$B$99,2,FALSE)</f>
        <v>196000</v>
      </c>
      <c r="T57" s="139" t="s">
        <v>182</v>
      </c>
      <c r="U57" s="27">
        <f>VLOOKUP(T57,Sheet2!$A$3:$B$99,2,FALSE)</f>
        <v>10000</v>
      </c>
      <c r="V57" s="139" t="s">
        <v>187</v>
      </c>
      <c r="W57" s="27">
        <f>VLOOKUP(V57,Sheet2!$A$3:$B$99,2,FALSE)</f>
        <v>10000</v>
      </c>
      <c r="X57" s="132" t="s">
        <v>190</v>
      </c>
      <c r="Y57" s="27">
        <f>VLOOKUP(X57,Sheet2!$A$3:$B$99,2,FALSE)</f>
        <v>10000</v>
      </c>
      <c r="Z57" s="128" t="s">
        <v>97</v>
      </c>
      <c r="AA57" s="29">
        <f>VLOOKUP(Z57,Sheet2!$A$3:$B$99,2,FALSE)</f>
        <v>10000</v>
      </c>
      <c r="AB57" s="128" t="s">
        <v>44</v>
      </c>
      <c r="AC57" s="29">
        <f>VLOOKUP(AB57,Sheet2!$A$3:$B$99,2,FALSE)</f>
        <v>10000</v>
      </c>
      <c r="AD57" s="137" t="s">
        <v>196</v>
      </c>
      <c r="AE57" s="30">
        <f>VLOOKUP(AD57,Sheet2!$A$3:$B$99,2,FALSE)</f>
        <v>50000</v>
      </c>
      <c r="AF57" s="131" t="s">
        <v>202</v>
      </c>
      <c r="AG57" s="30">
        <f>VLOOKUP(AF57,Sheet2!$A$3:$B$99,2,FALSE)</f>
        <v>0</v>
      </c>
    </row>
    <row r="58" spans="1:33" ht="9.6999999999999993" customHeight="1">
      <c r="A58" s="50">
        <v>57</v>
      </c>
      <c r="B58" s="49" t="s">
        <v>613</v>
      </c>
      <c r="C58" s="52" t="s">
        <v>612</v>
      </c>
      <c r="D58" s="18" t="s">
        <v>615</v>
      </c>
      <c r="E58" s="19">
        <f t="shared" si="0"/>
        <v>3092033</v>
      </c>
      <c r="F58" s="32" t="s">
        <v>41</v>
      </c>
      <c r="G58" s="21">
        <f>VLOOKUP(F58,Sheet2!$A$3:$B$99,2,FALSE)</f>
        <v>335000</v>
      </c>
      <c r="H58" s="33" t="s">
        <v>94</v>
      </c>
      <c r="I58" s="21">
        <f>VLOOKUP(H58,Sheet2!$A$3:$B$99,2,FALSE)</f>
        <v>1800000</v>
      </c>
      <c r="J58" s="34" t="s">
        <v>95</v>
      </c>
      <c r="K58" s="24">
        <f>VLOOKUP(J58,Sheet2!$A$3:$B$99,2,FALSE)</f>
        <v>40000</v>
      </c>
      <c r="L58" s="34" t="s">
        <v>39</v>
      </c>
      <c r="M58" s="24">
        <f>VLOOKUP(L58,Sheet2!$A$3:$B$99,2,FALSE)</f>
        <v>270000</v>
      </c>
      <c r="N58" s="35" t="s">
        <v>81</v>
      </c>
      <c r="O58" s="26">
        <f>VLOOKUP(N58,Sheet2!$A$3:$B$99,2,FALSE)</f>
        <v>196000</v>
      </c>
      <c r="P58" s="35" t="s">
        <v>72</v>
      </c>
      <c r="Q58" s="26">
        <f>VLOOKUP(P58,Sheet2!$A$3:$B$99,2,FALSE)</f>
        <v>92833</v>
      </c>
      <c r="R58" s="35" t="s">
        <v>179</v>
      </c>
      <c r="S58" s="26">
        <f>VLOOKUP(R58,Sheet2!$A$3:$B$99,2,FALSE)</f>
        <v>155000</v>
      </c>
      <c r="T58" s="36" t="s">
        <v>77</v>
      </c>
      <c r="U58" s="27">
        <f>VLOOKUP(T58,Sheet2!$A$3:$B$99,2,FALSE)</f>
        <v>40000</v>
      </c>
      <c r="V58" s="36" t="s">
        <v>86</v>
      </c>
      <c r="W58" s="27">
        <f>VLOOKUP(V58,Sheet2!$A$3:$B$99,2,FALSE)</f>
        <v>120000</v>
      </c>
      <c r="X58" s="139" t="s">
        <v>193</v>
      </c>
      <c r="Y58" s="27">
        <f>VLOOKUP(X58,Sheet2!$A$3:$B$99,2,FALSE)</f>
        <v>10000</v>
      </c>
      <c r="Z58" s="37" t="s">
        <v>38</v>
      </c>
      <c r="AA58" s="29">
        <f>VLOOKUP(Z58,Sheet2!$A$3:$B$99,2,FALSE)</f>
        <v>23200</v>
      </c>
      <c r="AB58" s="128" t="s">
        <v>47</v>
      </c>
      <c r="AC58" s="29">
        <f>VLOOKUP(AB58,Sheet2!$A$3:$B$99,2,FALSE)</f>
        <v>10000</v>
      </c>
      <c r="AD58" s="129" t="s">
        <v>199</v>
      </c>
      <c r="AE58" s="30">
        <f>VLOOKUP(AD58,Sheet2!$A$3:$B$99,2,FALSE)</f>
        <v>0</v>
      </c>
      <c r="AF58" s="131" t="s">
        <v>202</v>
      </c>
      <c r="AG58" s="30">
        <f>VLOOKUP(AF58,Sheet2!$A$3:$B$99,2,FALSE)</f>
        <v>0</v>
      </c>
    </row>
    <row r="59" spans="1:33" ht="9.6999999999999993" customHeight="1">
      <c r="A59" s="48">
        <v>58</v>
      </c>
      <c r="B59" s="51" t="s">
        <v>695</v>
      </c>
      <c r="C59" s="52" t="s">
        <v>697</v>
      </c>
      <c r="D59" s="18" t="s">
        <v>695</v>
      </c>
      <c r="E59" s="19">
        <f t="shared" si="0"/>
        <v>3083233</v>
      </c>
      <c r="F59" s="32" t="s">
        <v>65</v>
      </c>
      <c r="G59" s="21">
        <f>VLOOKUP(F59,Sheet2!$A$3:$B$99,2,FALSE)</f>
        <v>480000</v>
      </c>
      <c r="H59" s="33" t="s">
        <v>94</v>
      </c>
      <c r="I59" s="21">
        <f>VLOOKUP(H59,Sheet2!$A$3:$B$99,2,FALSE)</f>
        <v>1800000</v>
      </c>
      <c r="J59" s="34" t="s">
        <v>96</v>
      </c>
      <c r="K59" s="24">
        <f>VLOOKUP(J59,Sheet2!$A$3:$B$99,2,FALSE)</f>
        <v>92833</v>
      </c>
      <c r="L59" s="34" t="s">
        <v>95</v>
      </c>
      <c r="M59" s="24">
        <f>VLOOKUP(L59,Sheet2!$A$3:$B$99,2,FALSE)</f>
        <v>40000</v>
      </c>
      <c r="N59" s="35" t="s">
        <v>178</v>
      </c>
      <c r="O59" s="26">
        <f>VLOOKUP(N59,Sheet2!$A$3:$B$99,2,FALSE)</f>
        <v>54000</v>
      </c>
      <c r="P59" s="35" t="s">
        <v>172</v>
      </c>
      <c r="Q59" s="26">
        <f>VLOOKUP(P59,Sheet2!$A$3:$B$99,2,FALSE)</f>
        <v>335000</v>
      </c>
      <c r="R59" s="35" t="s">
        <v>175</v>
      </c>
      <c r="S59" s="26">
        <f>VLOOKUP(R59,Sheet2!$A$3:$B$99,2,FALSE)</f>
        <v>54000</v>
      </c>
      <c r="T59" s="36" t="s">
        <v>189</v>
      </c>
      <c r="U59" s="27">
        <f>VLOOKUP(T59,Sheet2!$A$3:$B$99,2,FALSE)</f>
        <v>27400</v>
      </c>
      <c r="V59" s="36" t="s">
        <v>86</v>
      </c>
      <c r="W59" s="27">
        <f>VLOOKUP(V59,Sheet2!$A$3:$B$99,2,FALSE)</f>
        <v>120000</v>
      </c>
      <c r="X59" s="139" t="s">
        <v>110</v>
      </c>
      <c r="Y59" s="27">
        <f>VLOOKUP(X59,Sheet2!$A$3:$B$99,2,FALSE)</f>
        <v>10000</v>
      </c>
      <c r="Z59" s="128" t="s">
        <v>97</v>
      </c>
      <c r="AA59" s="29">
        <f>VLOOKUP(Z59,Sheet2!$A$3:$B$99,2,FALSE)</f>
        <v>10000</v>
      </c>
      <c r="AB59" s="128" t="s">
        <v>207</v>
      </c>
      <c r="AC59" s="29">
        <f>VLOOKUP(AB59,Sheet2!$A$3:$B$99,2,FALSE)</f>
        <v>10000</v>
      </c>
      <c r="AD59" s="137" t="s">
        <v>196</v>
      </c>
      <c r="AE59" s="30">
        <f>VLOOKUP(AD59,Sheet2!$A$3:$B$99,2,FALSE)</f>
        <v>50000</v>
      </c>
      <c r="AF59" s="131" t="s">
        <v>201</v>
      </c>
      <c r="AG59" s="30">
        <f>VLOOKUP(AF59,Sheet2!$A$3:$B$99,2,FALSE)</f>
        <v>0</v>
      </c>
    </row>
    <row r="60" spans="1:33" ht="9.6999999999999993" customHeight="1">
      <c r="A60" s="48">
        <v>59</v>
      </c>
      <c r="B60" s="49" t="s">
        <v>540</v>
      </c>
      <c r="C60" s="52" t="s">
        <v>539</v>
      </c>
      <c r="D60" s="18" t="s">
        <v>540</v>
      </c>
      <c r="E60" s="19">
        <f t="shared" si="0"/>
        <v>3073833</v>
      </c>
      <c r="F60" s="32" t="s">
        <v>52</v>
      </c>
      <c r="G60" s="21">
        <f>VLOOKUP(F60,Sheet2!$A$3:$B$99,2,FALSE)</f>
        <v>135000</v>
      </c>
      <c r="H60" s="33" t="s">
        <v>94</v>
      </c>
      <c r="I60" s="21">
        <f>VLOOKUP(H60,Sheet2!$A$3:$B$99,2,FALSE)</f>
        <v>1800000</v>
      </c>
      <c r="J60" s="34" t="s">
        <v>100</v>
      </c>
      <c r="K60" s="24">
        <f>VLOOKUP(J60,Sheet2!$A$3:$B$99,2,FALSE)</f>
        <v>400000</v>
      </c>
      <c r="L60" s="34" t="s">
        <v>95</v>
      </c>
      <c r="M60" s="24">
        <f>VLOOKUP(L60,Sheet2!$A$3:$B$99,2,FALSE)</f>
        <v>40000</v>
      </c>
      <c r="N60" s="35" t="s">
        <v>72</v>
      </c>
      <c r="O60" s="26">
        <f>VLOOKUP(N60,Sheet2!$A$3:$B$99,2,FALSE)</f>
        <v>92833</v>
      </c>
      <c r="P60" s="35" t="s">
        <v>172</v>
      </c>
      <c r="Q60" s="26">
        <f>VLOOKUP(P60,Sheet2!$A$3:$B$99,2,FALSE)</f>
        <v>335000</v>
      </c>
      <c r="R60" s="35" t="s">
        <v>178</v>
      </c>
      <c r="S60" s="26">
        <f>VLOOKUP(R60,Sheet2!$A$3:$B$99,2,FALSE)</f>
        <v>54000</v>
      </c>
      <c r="T60" s="36" t="s">
        <v>86</v>
      </c>
      <c r="U60" s="27">
        <f>VLOOKUP(T60,Sheet2!$A$3:$B$99,2,FALSE)</f>
        <v>120000</v>
      </c>
      <c r="V60" s="132" t="s">
        <v>191</v>
      </c>
      <c r="W60" s="27">
        <f>VLOOKUP(V60,Sheet2!$A$3:$B$99,2,FALSE)</f>
        <v>10000</v>
      </c>
      <c r="X60" s="36" t="s">
        <v>192</v>
      </c>
      <c r="Y60" s="27">
        <f>VLOOKUP(X60,Sheet2!$A$3:$B$99,2,FALSE)</f>
        <v>40000</v>
      </c>
      <c r="Z60" s="37" t="s">
        <v>76</v>
      </c>
      <c r="AA60" s="29">
        <f>VLOOKUP(Z60,Sheet2!$A$3:$B$99,2,FALSE)</f>
        <v>23800</v>
      </c>
      <c r="AB60" s="37" t="s">
        <v>38</v>
      </c>
      <c r="AC60" s="29">
        <f>VLOOKUP(AB60,Sheet2!$A$3:$B$99,2,FALSE)</f>
        <v>23200</v>
      </c>
      <c r="AD60" s="129" t="s">
        <v>198</v>
      </c>
      <c r="AE60" s="30">
        <f>VLOOKUP(AD60,Sheet2!$A$3:$B$99,2,FALSE)</f>
        <v>0</v>
      </c>
      <c r="AF60" s="131" t="s">
        <v>201</v>
      </c>
      <c r="AG60" s="30">
        <f>VLOOKUP(AF60,Sheet2!$A$3:$B$99,2,FALSE)</f>
        <v>0</v>
      </c>
    </row>
    <row r="61" spans="1:33" ht="9.6999999999999993" customHeight="1">
      <c r="A61" s="50">
        <v>60</v>
      </c>
      <c r="B61" s="49" t="s">
        <v>867</v>
      </c>
      <c r="C61" s="52" t="s">
        <v>866</v>
      </c>
      <c r="D61" s="18" t="s">
        <v>867</v>
      </c>
      <c r="E61" s="19">
        <f t="shared" si="0"/>
        <v>3071033</v>
      </c>
      <c r="F61" s="32" t="s">
        <v>65</v>
      </c>
      <c r="G61" s="21">
        <f>VLOOKUP(F61,Sheet2!$A$3:$B$99,2,FALSE)</f>
        <v>480000</v>
      </c>
      <c r="H61" s="33" t="s">
        <v>94</v>
      </c>
      <c r="I61" s="21">
        <f>VLOOKUP(H61,Sheet2!$A$3:$B$99,2,FALSE)</f>
        <v>1800000</v>
      </c>
      <c r="J61" s="34" t="s">
        <v>95</v>
      </c>
      <c r="K61" s="24">
        <f>VLOOKUP(J61,Sheet2!$A$3:$B$99,2,FALSE)</f>
        <v>40000</v>
      </c>
      <c r="L61" s="34" t="s">
        <v>96</v>
      </c>
      <c r="M61" s="24">
        <f>VLOOKUP(L61,Sheet2!$A$3:$B$99,2,FALSE)</f>
        <v>92833</v>
      </c>
      <c r="N61" s="35" t="s">
        <v>179</v>
      </c>
      <c r="O61" s="26">
        <f>VLOOKUP(N61,Sheet2!$A$3:$B$99,2,FALSE)</f>
        <v>155000</v>
      </c>
      <c r="P61" s="35" t="s">
        <v>175</v>
      </c>
      <c r="Q61" s="26">
        <f>VLOOKUP(P61,Sheet2!$A$3:$B$99,2,FALSE)</f>
        <v>54000</v>
      </c>
      <c r="R61" s="35" t="s">
        <v>177</v>
      </c>
      <c r="S61" s="26">
        <f>VLOOKUP(R61,Sheet2!$A$3:$B$99,2,FALSE)</f>
        <v>196000</v>
      </c>
      <c r="T61" s="36" t="s">
        <v>188</v>
      </c>
      <c r="U61" s="27">
        <f>VLOOKUP(T61,Sheet2!$A$3:$B$99,2,FALSE)</f>
        <v>40000</v>
      </c>
      <c r="V61" s="139" t="s">
        <v>183</v>
      </c>
      <c r="W61" s="27">
        <f>VLOOKUP(V61,Sheet2!$A$3:$B$99,2,FALSE)</f>
        <v>10000</v>
      </c>
      <c r="X61" s="36" t="s">
        <v>86</v>
      </c>
      <c r="Y61" s="27">
        <f>VLOOKUP(X61,Sheet2!$A$3:$B$99,2,FALSE)</f>
        <v>120000</v>
      </c>
      <c r="Z61" s="37" t="s">
        <v>38</v>
      </c>
      <c r="AA61" s="29">
        <f>VLOOKUP(Z61,Sheet2!$A$3:$B$99,2,FALSE)</f>
        <v>23200</v>
      </c>
      <c r="AB61" s="142" t="s">
        <v>78</v>
      </c>
      <c r="AC61" s="29">
        <f>VLOOKUP(AB61,Sheet2!$A$3:$B$99,2,FALSE)</f>
        <v>10000</v>
      </c>
      <c r="AD61" s="137" t="s">
        <v>196</v>
      </c>
      <c r="AE61" s="30">
        <f>VLOOKUP(AD61,Sheet2!$A$3:$B$99,2,FALSE)</f>
        <v>50000</v>
      </c>
      <c r="AF61" s="131" t="s">
        <v>202</v>
      </c>
      <c r="AG61" s="30">
        <f>VLOOKUP(AF61,Sheet2!$A$3:$B$99,2,FALSE)</f>
        <v>0</v>
      </c>
    </row>
    <row r="62" spans="1:33" ht="9.6999999999999993" customHeight="1">
      <c r="A62" s="50">
        <v>61</v>
      </c>
      <c r="B62" s="49" t="s">
        <v>450</v>
      </c>
      <c r="C62" s="52" t="s">
        <v>448</v>
      </c>
      <c r="D62" s="18" t="s">
        <v>449</v>
      </c>
      <c r="E62" s="19">
        <f t="shared" si="0"/>
        <v>3063200</v>
      </c>
      <c r="F62" s="32" t="s">
        <v>56</v>
      </c>
      <c r="G62" s="21">
        <f>VLOOKUP(F62,Sheet2!$A$3:$B$99,2,FALSE)</f>
        <v>196000</v>
      </c>
      <c r="H62" s="33" t="s">
        <v>94</v>
      </c>
      <c r="I62" s="21">
        <f>VLOOKUP(H62,Sheet2!$A$3:$B$99,2,FALSE)</f>
        <v>1800000</v>
      </c>
      <c r="J62" s="34" t="s">
        <v>100</v>
      </c>
      <c r="K62" s="24">
        <f>VLOOKUP(J62,Sheet2!$A$3:$B$99,2,FALSE)</f>
        <v>400000</v>
      </c>
      <c r="L62" s="34" t="s">
        <v>95</v>
      </c>
      <c r="M62" s="24">
        <f>VLOOKUP(L62,Sheet2!$A$3:$B$99,2,FALSE)</f>
        <v>40000</v>
      </c>
      <c r="N62" s="35" t="s">
        <v>171</v>
      </c>
      <c r="O62" s="26">
        <f>VLOOKUP(N62,Sheet2!$A$3:$B$99,2,FALSE)</f>
        <v>54000</v>
      </c>
      <c r="P62" s="35" t="s">
        <v>68</v>
      </c>
      <c r="Q62" s="26">
        <f>VLOOKUP(P62,Sheet2!$A$3:$B$99,2,FALSE)</f>
        <v>196000</v>
      </c>
      <c r="R62" s="35" t="s">
        <v>177</v>
      </c>
      <c r="S62" s="26">
        <f>VLOOKUP(R62,Sheet2!$A$3:$B$99,2,FALSE)</f>
        <v>196000</v>
      </c>
      <c r="T62" s="36" t="s">
        <v>188</v>
      </c>
      <c r="U62" s="27">
        <f>VLOOKUP(T62,Sheet2!$A$3:$B$99,2,FALSE)</f>
        <v>40000</v>
      </c>
      <c r="V62" s="36" t="s">
        <v>184</v>
      </c>
      <c r="W62" s="27">
        <f>VLOOKUP(V62,Sheet2!$A$3:$B$99,2,FALSE)</f>
        <v>68000</v>
      </c>
      <c r="X62" s="36" t="s">
        <v>77</v>
      </c>
      <c r="Y62" s="27">
        <f>VLOOKUP(X62,Sheet2!$A$3:$B$99,2,FALSE)</f>
        <v>40000</v>
      </c>
      <c r="Z62" s="37" t="s">
        <v>38</v>
      </c>
      <c r="AA62" s="29">
        <f>VLOOKUP(Z62,Sheet2!$A$3:$B$99,2,FALSE)</f>
        <v>23200</v>
      </c>
      <c r="AB62" s="142" t="s">
        <v>78</v>
      </c>
      <c r="AC62" s="29">
        <f>VLOOKUP(AB62,Sheet2!$A$3:$B$99,2,FALSE)</f>
        <v>10000</v>
      </c>
      <c r="AD62" s="129" t="s">
        <v>198</v>
      </c>
      <c r="AE62" s="30">
        <f>VLOOKUP(AD62,Sheet2!$A$3:$B$99,2,FALSE)</f>
        <v>0</v>
      </c>
      <c r="AF62" s="131" t="s">
        <v>201</v>
      </c>
      <c r="AG62" s="30">
        <f>VLOOKUP(AF62,Sheet2!$A$3:$B$99,2,FALSE)</f>
        <v>0</v>
      </c>
    </row>
    <row r="63" spans="1:33" ht="9.6999999999999993" customHeight="1">
      <c r="A63" s="48">
        <v>62</v>
      </c>
      <c r="B63" s="49" t="s">
        <v>730</v>
      </c>
      <c r="C63" s="52" t="s">
        <v>727</v>
      </c>
      <c r="D63" s="18" t="s">
        <v>731</v>
      </c>
      <c r="E63" s="19">
        <f t="shared" si="0"/>
        <v>3059600</v>
      </c>
      <c r="F63" s="32" t="s">
        <v>65</v>
      </c>
      <c r="G63" s="21">
        <f>VLOOKUP(F63,Sheet2!$A$3:$B$99,2,FALSE)</f>
        <v>480000</v>
      </c>
      <c r="H63" s="33" t="s">
        <v>94</v>
      </c>
      <c r="I63" s="21">
        <f>VLOOKUP(H63,Sheet2!$A$3:$B$99,2,FALSE)</f>
        <v>1800000</v>
      </c>
      <c r="J63" s="34" t="s">
        <v>95</v>
      </c>
      <c r="K63" s="24">
        <f>VLOOKUP(J63,Sheet2!$A$3:$B$99,2,FALSE)</f>
        <v>40000</v>
      </c>
      <c r="L63" s="34" t="s">
        <v>64</v>
      </c>
      <c r="M63" s="24">
        <f>VLOOKUP(L63,Sheet2!$A$3:$B$99,2,FALSE)</f>
        <v>135000</v>
      </c>
      <c r="N63" s="35" t="s">
        <v>178</v>
      </c>
      <c r="O63" s="26">
        <f>VLOOKUP(N63,Sheet2!$A$3:$B$99,2,FALSE)</f>
        <v>54000</v>
      </c>
      <c r="P63" s="35" t="s">
        <v>32</v>
      </c>
      <c r="Q63" s="26">
        <f>VLOOKUP(P63,Sheet2!$A$3:$B$99,2,FALSE)</f>
        <v>270000</v>
      </c>
      <c r="R63" s="133" t="s">
        <v>54</v>
      </c>
      <c r="S63" s="26">
        <f>VLOOKUP(R63,Sheet2!$A$3:$B$99,2,FALSE)</f>
        <v>10000</v>
      </c>
      <c r="T63" s="36" t="s">
        <v>86</v>
      </c>
      <c r="U63" s="27">
        <f>VLOOKUP(T63,Sheet2!$A$3:$B$99,2,FALSE)</f>
        <v>120000</v>
      </c>
      <c r="V63" s="36" t="s">
        <v>189</v>
      </c>
      <c r="W63" s="27">
        <f>VLOOKUP(V63,Sheet2!$A$3:$B$99,2,FALSE)</f>
        <v>27400</v>
      </c>
      <c r="X63" s="36" t="s">
        <v>77</v>
      </c>
      <c r="Y63" s="27">
        <f>VLOOKUP(X63,Sheet2!$A$3:$B$99,2,FALSE)</f>
        <v>40000</v>
      </c>
      <c r="Z63" s="37" t="s">
        <v>38</v>
      </c>
      <c r="AA63" s="29">
        <f>VLOOKUP(Z63,Sheet2!$A$3:$B$99,2,FALSE)</f>
        <v>23200</v>
      </c>
      <c r="AB63" s="142" t="s">
        <v>78</v>
      </c>
      <c r="AC63" s="29">
        <f>VLOOKUP(AB63,Sheet2!$A$3:$B$99,2,FALSE)</f>
        <v>10000</v>
      </c>
      <c r="AD63" s="137" t="s">
        <v>196</v>
      </c>
      <c r="AE63" s="30">
        <f>VLOOKUP(AD63,Sheet2!$A$3:$B$99,2,FALSE)</f>
        <v>50000</v>
      </c>
      <c r="AF63" s="131" t="s">
        <v>202</v>
      </c>
      <c r="AG63" s="30">
        <f>VLOOKUP(AF63,Sheet2!$A$3:$B$99,2,FALSE)</f>
        <v>0</v>
      </c>
    </row>
    <row r="64" spans="1:33" ht="9.6999999999999993" customHeight="1">
      <c r="A64" s="48">
        <v>63</v>
      </c>
      <c r="B64" s="49" t="s">
        <v>583</v>
      </c>
      <c r="C64" s="52" t="s">
        <v>582</v>
      </c>
      <c r="D64" s="18" t="s">
        <v>581</v>
      </c>
      <c r="E64" s="19">
        <f t="shared" si="0"/>
        <v>3046833</v>
      </c>
      <c r="F64" s="32" t="s">
        <v>65</v>
      </c>
      <c r="G64" s="21">
        <f>VLOOKUP(F64,Sheet2!$A$3:$B$99,2,FALSE)</f>
        <v>480000</v>
      </c>
      <c r="H64" s="33" t="s">
        <v>94</v>
      </c>
      <c r="I64" s="21">
        <f>VLOOKUP(H64,Sheet2!$A$3:$B$99,2,FALSE)</f>
        <v>1800000</v>
      </c>
      <c r="J64" s="34" t="s">
        <v>95</v>
      </c>
      <c r="K64" s="24">
        <f>VLOOKUP(J64,Sheet2!$A$3:$B$99,2,FALSE)</f>
        <v>40000</v>
      </c>
      <c r="L64" s="34" t="s">
        <v>96</v>
      </c>
      <c r="M64" s="24">
        <f>VLOOKUP(L64,Sheet2!$A$3:$B$99,2,FALSE)</f>
        <v>92833</v>
      </c>
      <c r="N64" s="35" t="s">
        <v>109</v>
      </c>
      <c r="O64" s="26">
        <f>VLOOKUP(N64,Sheet2!$A$3:$B$99,2,FALSE)</f>
        <v>68000</v>
      </c>
      <c r="P64" s="35" t="s">
        <v>174</v>
      </c>
      <c r="Q64" s="26">
        <f>VLOOKUP(P64,Sheet2!$A$3:$B$99,2,FALSE)</f>
        <v>270000</v>
      </c>
      <c r="R64" s="35" t="s">
        <v>68</v>
      </c>
      <c r="S64" s="26">
        <f>VLOOKUP(R64,Sheet2!$A$3:$B$99,2,FALSE)</f>
        <v>196000</v>
      </c>
      <c r="T64" s="132" t="s">
        <v>181</v>
      </c>
      <c r="U64" s="27">
        <f>VLOOKUP(T64,Sheet2!$A$3:$B$99,2,FALSE)</f>
        <v>10000</v>
      </c>
      <c r="V64" s="139" t="s">
        <v>187</v>
      </c>
      <c r="W64" s="27">
        <f>VLOOKUP(V64,Sheet2!$A$3:$B$99,2,FALSE)</f>
        <v>10000</v>
      </c>
      <c r="X64" s="139" t="s">
        <v>182</v>
      </c>
      <c r="Y64" s="27">
        <f>VLOOKUP(X64,Sheet2!$A$3:$B$99,2,FALSE)</f>
        <v>10000</v>
      </c>
      <c r="Z64" s="128" t="s">
        <v>43</v>
      </c>
      <c r="AA64" s="29">
        <f>VLOOKUP(Z64,Sheet2!$A$3:$B$99,2,FALSE)</f>
        <v>10000</v>
      </c>
      <c r="AB64" s="128" t="s">
        <v>207</v>
      </c>
      <c r="AC64" s="29">
        <f>VLOOKUP(AB64,Sheet2!$A$3:$B$99,2,FALSE)</f>
        <v>10000</v>
      </c>
      <c r="AD64" s="137" t="s">
        <v>196</v>
      </c>
      <c r="AE64" s="30">
        <f>VLOOKUP(AD64,Sheet2!$A$3:$B$99,2,FALSE)</f>
        <v>50000</v>
      </c>
      <c r="AF64" s="131" t="s">
        <v>202</v>
      </c>
      <c r="AG64" s="30">
        <f>VLOOKUP(AF64,Sheet2!$A$3:$B$99,2,FALSE)</f>
        <v>0</v>
      </c>
    </row>
    <row r="65" spans="1:33" ht="9.6999999999999993" customHeight="1">
      <c r="A65" s="50">
        <v>64</v>
      </c>
      <c r="B65" s="49" t="s">
        <v>735</v>
      </c>
      <c r="C65" s="52" t="s">
        <v>734</v>
      </c>
      <c r="D65" s="18" t="s">
        <v>735</v>
      </c>
      <c r="E65" s="19">
        <f t="shared" si="0"/>
        <v>3035633</v>
      </c>
      <c r="F65" s="32" t="s">
        <v>41</v>
      </c>
      <c r="G65" s="21">
        <f>VLOOKUP(F65,Sheet2!$A$3:$B$99,2,FALSE)</f>
        <v>335000</v>
      </c>
      <c r="H65" s="33" t="s">
        <v>94</v>
      </c>
      <c r="I65" s="21">
        <f>VLOOKUP(H65,Sheet2!$A$3:$B$99,2,FALSE)</f>
        <v>1800000</v>
      </c>
      <c r="J65" s="34" t="s">
        <v>95</v>
      </c>
      <c r="K65" s="24">
        <f>VLOOKUP(J65,Sheet2!$A$3:$B$99,2,FALSE)</f>
        <v>40000</v>
      </c>
      <c r="L65" s="34" t="s">
        <v>96</v>
      </c>
      <c r="M65" s="24">
        <f>VLOOKUP(L65,Sheet2!$A$3:$B$99,2,FALSE)</f>
        <v>92833</v>
      </c>
      <c r="N65" s="35" t="s">
        <v>175</v>
      </c>
      <c r="O65" s="26">
        <f>VLOOKUP(N65,Sheet2!$A$3:$B$99,2,FALSE)</f>
        <v>54000</v>
      </c>
      <c r="P65" s="35" t="s">
        <v>172</v>
      </c>
      <c r="Q65" s="26">
        <f>VLOOKUP(P65,Sheet2!$A$3:$B$99,2,FALSE)</f>
        <v>335000</v>
      </c>
      <c r="R65" s="35" t="s">
        <v>179</v>
      </c>
      <c r="S65" s="26">
        <f>VLOOKUP(R65,Sheet2!$A$3:$B$99,2,FALSE)</f>
        <v>155000</v>
      </c>
      <c r="T65" s="36" t="s">
        <v>86</v>
      </c>
      <c r="U65" s="27">
        <f>VLOOKUP(T65,Sheet2!$A$3:$B$99,2,FALSE)</f>
        <v>120000</v>
      </c>
      <c r="V65" s="139" t="s">
        <v>187</v>
      </c>
      <c r="W65" s="27">
        <f>VLOOKUP(V65,Sheet2!$A$3:$B$99,2,FALSE)</f>
        <v>10000</v>
      </c>
      <c r="X65" s="139" t="s">
        <v>82</v>
      </c>
      <c r="Y65" s="27">
        <f>VLOOKUP(X65,Sheet2!$A$3:$B$99,2,FALSE)</f>
        <v>10000</v>
      </c>
      <c r="Z65" s="37" t="s">
        <v>76</v>
      </c>
      <c r="AA65" s="29">
        <f>VLOOKUP(Z65,Sheet2!$A$3:$B$99,2,FALSE)</f>
        <v>23800</v>
      </c>
      <c r="AB65" s="142" t="s">
        <v>78</v>
      </c>
      <c r="AC65" s="29">
        <f>VLOOKUP(AB65,Sheet2!$A$3:$B$99,2,FALSE)</f>
        <v>10000</v>
      </c>
      <c r="AD65" s="137" t="s">
        <v>196</v>
      </c>
      <c r="AE65" s="30">
        <f>VLOOKUP(AD65,Sheet2!$A$3:$B$99,2,FALSE)</f>
        <v>50000</v>
      </c>
      <c r="AF65" s="131" t="s">
        <v>199</v>
      </c>
      <c r="AG65" s="30">
        <f>VLOOKUP(AF65,Sheet2!$A$3:$B$99,2,FALSE)</f>
        <v>0</v>
      </c>
    </row>
    <row r="66" spans="1:33" ht="9.6999999999999993" customHeight="1">
      <c r="A66" s="50">
        <v>65</v>
      </c>
      <c r="B66" s="51" t="s">
        <v>411</v>
      </c>
      <c r="C66" s="52" t="s">
        <v>410</v>
      </c>
      <c r="D66" s="18" t="s">
        <v>393</v>
      </c>
      <c r="E66" s="19">
        <f t="shared" ref="E66:E129" si="1">SUM(G66)+I66+K66+M66+O66+Q66+S66+U66+W66+Y66+AA66+AC66+AE66+AG66</f>
        <v>3035033</v>
      </c>
      <c r="F66" s="32" t="s">
        <v>65</v>
      </c>
      <c r="G66" s="21">
        <f>VLOOKUP(F66,Sheet2!$A$3:$B$99,2,FALSE)</f>
        <v>480000</v>
      </c>
      <c r="H66" s="33" t="s">
        <v>94</v>
      </c>
      <c r="I66" s="21">
        <f>VLOOKUP(H66,Sheet2!$A$3:$B$99,2,FALSE)</f>
        <v>1800000</v>
      </c>
      <c r="J66" s="135" t="s">
        <v>170</v>
      </c>
      <c r="K66" s="24">
        <f>VLOOKUP(J66,Sheet2!$A$3:$B$99,2,FALSE)</f>
        <v>10000</v>
      </c>
      <c r="L66" s="34" t="s">
        <v>95</v>
      </c>
      <c r="M66" s="24">
        <f>VLOOKUP(L66,Sheet2!$A$3:$B$99,2,FALSE)</f>
        <v>40000</v>
      </c>
      <c r="N66" s="35" t="s">
        <v>72</v>
      </c>
      <c r="O66" s="26">
        <f>VLOOKUP(N66,Sheet2!$A$3:$B$99,2,FALSE)</f>
        <v>92833</v>
      </c>
      <c r="P66" s="35" t="s">
        <v>172</v>
      </c>
      <c r="Q66" s="26">
        <f>VLOOKUP(P66,Sheet2!$A$3:$B$99,2,FALSE)</f>
        <v>335000</v>
      </c>
      <c r="R66" s="35" t="s">
        <v>178</v>
      </c>
      <c r="S66" s="26">
        <f>VLOOKUP(R66,Sheet2!$A$3:$B$99,2,FALSE)</f>
        <v>54000</v>
      </c>
      <c r="T66" s="36" t="s">
        <v>86</v>
      </c>
      <c r="U66" s="27">
        <f>VLOOKUP(T66,Sheet2!$A$3:$B$99,2,FALSE)</f>
        <v>120000</v>
      </c>
      <c r="V66" s="139" t="s">
        <v>110</v>
      </c>
      <c r="W66" s="27">
        <f>VLOOKUP(V66,Sheet2!$A$3:$B$99,2,FALSE)</f>
        <v>10000</v>
      </c>
      <c r="X66" s="139" t="s">
        <v>82</v>
      </c>
      <c r="Y66" s="27">
        <f>VLOOKUP(X66,Sheet2!$A$3:$B$99,2,FALSE)</f>
        <v>10000</v>
      </c>
      <c r="Z66" s="37" t="s">
        <v>38</v>
      </c>
      <c r="AA66" s="29">
        <f>VLOOKUP(Z66,Sheet2!$A$3:$B$99,2,FALSE)</f>
        <v>23200</v>
      </c>
      <c r="AB66" s="128" t="s">
        <v>207</v>
      </c>
      <c r="AC66" s="29">
        <f>VLOOKUP(AB66,Sheet2!$A$3:$B$99,2,FALSE)</f>
        <v>10000</v>
      </c>
      <c r="AD66" s="137" t="s">
        <v>196</v>
      </c>
      <c r="AE66" s="30">
        <f>VLOOKUP(AD66,Sheet2!$A$3:$B$99,2,FALSE)</f>
        <v>50000</v>
      </c>
      <c r="AF66" s="131" t="s">
        <v>202</v>
      </c>
      <c r="AG66" s="30">
        <f>VLOOKUP(AF66,Sheet2!$A$3:$B$99,2,FALSE)</f>
        <v>0</v>
      </c>
    </row>
    <row r="67" spans="1:33" ht="9.6999999999999993" customHeight="1">
      <c r="A67" s="48">
        <v>66</v>
      </c>
      <c r="B67" s="49" t="s">
        <v>517</v>
      </c>
      <c r="C67" s="52" t="s">
        <v>519</v>
      </c>
      <c r="D67" s="18" t="s">
        <v>520</v>
      </c>
      <c r="E67" s="19">
        <f t="shared" si="1"/>
        <v>3016200</v>
      </c>
      <c r="F67" s="32" t="s">
        <v>65</v>
      </c>
      <c r="G67" s="21">
        <f>VLOOKUP(F67,Sheet2!$A$3:$B$99,2,FALSE)</f>
        <v>480000</v>
      </c>
      <c r="H67" s="33" t="s">
        <v>94</v>
      </c>
      <c r="I67" s="21">
        <f>VLOOKUP(H67,Sheet2!$A$3:$B$99,2,FALSE)</f>
        <v>1800000</v>
      </c>
      <c r="J67" s="140" t="s">
        <v>58</v>
      </c>
      <c r="K67" s="24">
        <f>VLOOKUP(J67,Sheet2!$A$3:$B$99,2,FALSE)</f>
        <v>10000</v>
      </c>
      <c r="L67" s="34" t="s">
        <v>39</v>
      </c>
      <c r="M67" s="24">
        <f>VLOOKUP(L67,Sheet2!$A$3:$B$99,2,FALSE)</f>
        <v>270000</v>
      </c>
      <c r="N67" s="141" t="s">
        <v>57</v>
      </c>
      <c r="O67" s="26">
        <f>VLOOKUP(N67,Sheet2!$A$3:$B$99,2,FALSE)</f>
        <v>10000</v>
      </c>
      <c r="P67" s="35" t="s">
        <v>62</v>
      </c>
      <c r="Q67" s="26">
        <f>VLOOKUP(P67,Sheet2!$A$3:$B$99,2,FALSE)</f>
        <v>68000</v>
      </c>
      <c r="R67" s="35" t="s">
        <v>179</v>
      </c>
      <c r="S67" s="26">
        <f>VLOOKUP(R67,Sheet2!$A$3:$B$99,2,FALSE)</f>
        <v>155000</v>
      </c>
      <c r="T67" s="36" t="s">
        <v>86</v>
      </c>
      <c r="U67" s="27">
        <f>VLOOKUP(T67,Sheet2!$A$3:$B$99,2,FALSE)</f>
        <v>120000</v>
      </c>
      <c r="V67" s="132" t="s">
        <v>191</v>
      </c>
      <c r="W67" s="27">
        <f>VLOOKUP(V67,Sheet2!$A$3:$B$99,2,FALSE)</f>
        <v>10000</v>
      </c>
      <c r="X67" s="139" t="s">
        <v>82</v>
      </c>
      <c r="Y67" s="27">
        <f>VLOOKUP(X67,Sheet2!$A$3:$B$99,2,FALSE)</f>
        <v>10000</v>
      </c>
      <c r="Z67" s="37" t="s">
        <v>38</v>
      </c>
      <c r="AA67" s="29">
        <f>VLOOKUP(Z67,Sheet2!$A$3:$B$99,2,FALSE)</f>
        <v>23200</v>
      </c>
      <c r="AB67" s="128" t="s">
        <v>44</v>
      </c>
      <c r="AC67" s="29">
        <f>VLOOKUP(AB67,Sheet2!$A$3:$B$99,2,FALSE)</f>
        <v>10000</v>
      </c>
      <c r="AD67" s="137" t="s">
        <v>196</v>
      </c>
      <c r="AE67" s="30">
        <f>VLOOKUP(AD67,Sheet2!$A$3:$B$99,2,FALSE)</f>
        <v>50000</v>
      </c>
      <c r="AF67" s="131" t="s">
        <v>202</v>
      </c>
      <c r="AG67" s="30">
        <f>VLOOKUP(AF67,Sheet2!$A$3:$B$99,2,FALSE)</f>
        <v>0</v>
      </c>
    </row>
    <row r="68" spans="1:33" ht="9.6999999999999993" customHeight="1">
      <c r="A68" s="48">
        <v>67</v>
      </c>
      <c r="B68" s="51" t="s">
        <v>392</v>
      </c>
      <c r="C68" s="52" t="s">
        <v>394</v>
      </c>
      <c r="D68" s="18" t="s">
        <v>393</v>
      </c>
      <c r="E68" s="19">
        <f t="shared" si="1"/>
        <v>3001866</v>
      </c>
      <c r="F68" s="32" t="s">
        <v>65</v>
      </c>
      <c r="G68" s="21">
        <f>VLOOKUP(F68,Sheet2!$A$3:$B$99,2,FALSE)</f>
        <v>480000</v>
      </c>
      <c r="H68" s="33" t="s">
        <v>94</v>
      </c>
      <c r="I68" s="21">
        <f>VLOOKUP(H68,Sheet2!$A$3:$B$99,2,FALSE)</f>
        <v>1800000</v>
      </c>
      <c r="J68" s="34" t="s">
        <v>95</v>
      </c>
      <c r="K68" s="24">
        <f>VLOOKUP(J68,Sheet2!$A$3:$B$99,2,FALSE)</f>
        <v>40000</v>
      </c>
      <c r="L68" s="34" t="s">
        <v>96</v>
      </c>
      <c r="M68" s="24">
        <f>VLOOKUP(L68,Sheet2!$A$3:$B$99,2,FALSE)</f>
        <v>92833</v>
      </c>
      <c r="N68" s="35" t="s">
        <v>109</v>
      </c>
      <c r="O68" s="26">
        <f>VLOOKUP(N68,Sheet2!$A$3:$B$99,2,FALSE)</f>
        <v>68000</v>
      </c>
      <c r="P68" s="35" t="s">
        <v>172</v>
      </c>
      <c r="Q68" s="26">
        <f>VLOOKUP(P68,Sheet2!$A$3:$B$99,2,FALSE)</f>
        <v>335000</v>
      </c>
      <c r="R68" s="35" t="s">
        <v>72</v>
      </c>
      <c r="S68" s="26">
        <f>VLOOKUP(R68,Sheet2!$A$3:$B$99,2,FALSE)</f>
        <v>92833</v>
      </c>
      <c r="T68" s="132" t="s">
        <v>75</v>
      </c>
      <c r="U68" s="27">
        <f>VLOOKUP(T68,Sheet2!$A$3:$B$99,2,FALSE)</f>
        <v>10000</v>
      </c>
      <c r="V68" s="139" t="s">
        <v>110</v>
      </c>
      <c r="W68" s="27">
        <f>VLOOKUP(V68,Sheet2!$A$3:$B$99,2,FALSE)</f>
        <v>10000</v>
      </c>
      <c r="X68" s="36" t="s">
        <v>192</v>
      </c>
      <c r="Y68" s="27">
        <f>VLOOKUP(X68,Sheet2!$A$3:$B$99,2,FALSE)</f>
        <v>40000</v>
      </c>
      <c r="Z68" s="37" t="s">
        <v>38</v>
      </c>
      <c r="AA68" s="29">
        <f>VLOOKUP(Z68,Sheet2!$A$3:$B$99,2,FALSE)</f>
        <v>23200</v>
      </c>
      <c r="AB68" s="142" t="s">
        <v>78</v>
      </c>
      <c r="AC68" s="29">
        <f>VLOOKUP(AB68,Sheet2!$A$3:$B$99,2,FALSE)</f>
        <v>10000</v>
      </c>
      <c r="AD68" s="129" t="s">
        <v>198</v>
      </c>
      <c r="AE68" s="30">
        <f>VLOOKUP(AD68,Sheet2!$A$3:$B$99,2,FALSE)</f>
        <v>0</v>
      </c>
      <c r="AF68" s="131" t="s">
        <v>201</v>
      </c>
      <c r="AG68" s="30">
        <f>VLOOKUP(AF68,Sheet2!$A$3:$B$99,2,FALSE)</f>
        <v>0</v>
      </c>
    </row>
    <row r="69" spans="1:33" ht="9.6999999999999993" customHeight="1">
      <c r="A69" s="50">
        <v>68</v>
      </c>
      <c r="B69" s="49" t="s">
        <v>301</v>
      </c>
      <c r="C69" s="52" t="s">
        <v>299</v>
      </c>
      <c r="D69" s="18" t="s">
        <v>298</v>
      </c>
      <c r="E69" s="19">
        <f t="shared" si="1"/>
        <v>2996200</v>
      </c>
      <c r="F69" s="32" t="s">
        <v>65</v>
      </c>
      <c r="G69" s="21">
        <f>VLOOKUP(F69,Sheet2!$A$3:$B$99,2,FALSE)</f>
        <v>480000</v>
      </c>
      <c r="H69" s="33" t="s">
        <v>94</v>
      </c>
      <c r="I69" s="21">
        <f>VLOOKUP(H69,Sheet2!$A$3:$B$99,2,FALSE)</f>
        <v>1800000</v>
      </c>
      <c r="J69" s="135" t="s">
        <v>170</v>
      </c>
      <c r="K69" s="24">
        <f>VLOOKUP(J69,Sheet2!$A$3:$B$99,2,FALSE)</f>
        <v>10000</v>
      </c>
      <c r="L69" s="34" t="s">
        <v>95</v>
      </c>
      <c r="M69" s="24">
        <f>VLOOKUP(L69,Sheet2!$A$3:$B$99,2,FALSE)</f>
        <v>40000</v>
      </c>
      <c r="N69" s="35" t="s">
        <v>109</v>
      </c>
      <c r="O69" s="26">
        <f>VLOOKUP(N69,Sheet2!$A$3:$B$99,2,FALSE)</f>
        <v>68000</v>
      </c>
      <c r="P69" s="35" t="s">
        <v>172</v>
      </c>
      <c r="Q69" s="26">
        <f>VLOOKUP(P69,Sheet2!$A$3:$B$99,2,FALSE)</f>
        <v>335000</v>
      </c>
      <c r="R69" s="133" t="s">
        <v>108</v>
      </c>
      <c r="S69" s="26">
        <f>VLOOKUP(R69,Sheet2!$A$3:$B$99,2,FALSE)</f>
        <v>10000</v>
      </c>
      <c r="T69" s="132" t="s">
        <v>75</v>
      </c>
      <c r="U69" s="27">
        <f>VLOOKUP(T69,Sheet2!$A$3:$B$99,2,FALSE)</f>
        <v>10000</v>
      </c>
      <c r="V69" s="36" t="s">
        <v>86</v>
      </c>
      <c r="W69" s="27">
        <f>VLOOKUP(V69,Sheet2!$A$3:$B$99,2,FALSE)</f>
        <v>120000</v>
      </c>
      <c r="X69" s="36" t="s">
        <v>77</v>
      </c>
      <c r="Y69" s="27">
        <f>VLOOKUP(X69,Sheet2!$A$3:$B$99,2,FALSE)</f>
        <v>40000</v>
      </c>
      <c r="Z69" s="37" t="s">
        <v>38</v>
      </c>
      <c r="AA69" s="29">
        <f>VLOOKUP(Z69,Sheet2!$A$3:$B$99,2,FALSE)</f>
        <v>23200</v>
      </c>
      <c r="AB69" s="142" t="s">
        <v>78</v>
      </c>
      <c r="AC69" s="29">
        <f>VLOOKUP(AB69,Sheet2!$A$3:$B$99,2,FALSE)</f>
        <v>10000</v>
      </c>
      <c r="AD69" s="137" t="s">
        <v>196</v>
      </c>
      <c r="AE69" s="30">
        <f>VLOOKUP(AD69,Sheet2!$A$3:$B$99,2,FALSE)</f>
        <v>50000</v>
      </c>
      <c r="AF69" s="131" t="s">
        <v>198</v>
      </c>
      <c r="AG69" s="30">
        <f>VLOOKUP(AF69,Sheet2!$A$3:$B$99,2,FALSE)</f>
        <v>0</v>
      </c>
    </row>
    <row r="70" spans="1:33" ht="9.6999999999999993" customHeight="1">
      <c r="A70" s="50">
        <v>69</v>
      </c>
      <c r="B70" s="49" t="s">
        <v>598</v>
      </c>
      <c r="C70" s="52" t="s">
        <v>599</v>
      </c>
      <c r="D70" s="18" t="s">
        <v>600</v>
      </c>
      <c r="E70" s="19">
        <f t="shared" si="1"/>
        <v>2993833</v>
      </c>
      <c r="F70" s="32" t="s">
        <v>65</v>
      </c>
      <c r="G70" s="21">
        <f>VLOOKUP(F70,Sheet2!$A$3:$B$99,2,FALSE)</f>
        <v>480000</v>
      </c>
      <c r="H70" s="33" t="s">
        <v>94</v>
      </c>
      <c r="I70" s="21">
        <f>VLOOKUP(H70,Sheet2!$A$3:$B$99,2,FALSE)</f>
        <v>1800000</v>
      </c>
      <c r="J70" s="34" t="s">
        <v>96</v>
      </c>
      <c r="K70" s="24">
        <f>VLOOKUP(J70,Sheet2!$A$3:$B$99,2,FALSE)</f>
        <v>92833</v>
      </c>
      <c r="L70" s="34" t="s">
        <v>95</v>
      </c>
      <c r="M70" s="24">
        <f>VLOOKUP(L70,Sheet2!$A$3:$B$99,2,FALSE)</f>
        <v>40000</v>
      </c>
      <c r="N70" s="35" t="s">
        <v>81</v>
      </c>
      <c r="O70" s="26">
        <f>VLOOKUP(N70,Sheet2!$A$3:$B$99,2,FALSE)</f>
        <v>196000</v>
      </c>
      <c r="P70" s="35" t="s">
        <v>62</v>
      </c>
      <c r="Q70" s="26">
        <f>VLOOKUP(P70,Sheet2!$A$3:$B$99,2,FALSE)</f>
        <v>68000</v>
      </c>
      <c r="R70" s="35" t="s">
        <v>177</v>
      </c>
      <c r="S70" s="26">
        <f>VLOOKUP(R70,Sheet2!$A$3:$B$99,2,FALSE)</f>
        <v>196000</v>
      </c>
      <c r="T70" s="139" t="s">
        <v>110</v>
      </c>
      <c r="U70" s="27">
        <f>VLOOKUP(T70,Sheet2!$A$3:$B$99,2,FALSE)</f>
        <v>10000</v>
      </c>
      <c r="V70" s="36" t="s">
        <v>184</v>
      </c>
      <c r="W70" s="27">
        <f>VLOOKUP(V70,Sheet2!$A$3:$B$99,2,FALSE)</f>
        <v>68000</v>
      </c>
      <c r="X70" s="36" t="s">
        <v>111</v>
      </c>
      <c r="Y70" s="27">
        <f>VLOOKUP(X70,Sheet2!$A$3:$B$99,2,FALSE)</f>
        <v>23000</v>
      </c>
      <c r="Z70" s="128" t="s">
        <v>97</v>
      </c>
      <c r="AA70" s="29">
        <f>VLOOKUP(Z70,Sheet2!$A$3:$B$99,2,FALSE)</f>
        <v>10000</v>
      </c>
      <c r="AB70" s="128" t="s">
        <v>44</v>
      </c>
      <c r="AC70" s="29">
        <f>VLOOKUP(AB70,Sheet2!$A$3:$B$99,2,FALSE)</f>
        <v>10000</v>
      </c>
      <c r="AD70" s="129" t="s">
        <v>198</v>
      </c>
      <c r="AE70" s="30">
        <f>VLOOKUP(AD70,Sheet2!$A$3:$B$99,2,FALSE)</f>
        <v>0</v>
      </c>
      <c r="AF70" s="131" t="s">
        <v>201</v>
      </c>
      <c r="AG70" s="30">
        <f>VLOOKUP(AF70,Sheet2!$A$3:$B$99,2,FALSE)</f>
        <v>0</v>
      </c>
    </row>
    <row r="71" spans="1:33" ht="9.6999999999999993" customHeight="1">
      <c r="A71" s="48">
        <v>70</v>
      </c>
      <c r="B71" s="49" t="s">
        <v>508</v>
      </c>
      <c r="C71" s="52" t="s">
        <v>507</v>
      </c>
      <c r="D71" s="18" t="s">
        <v>506</v>
      </c>
      <c r="E71" s="19">
        <f t="shared" si="1"/>
        <v>2992000</v>
      </c>
      <c r="F71" s="32" t="s">
        <v>65</v>
      </c>
      <c r="G71" s="21">
        <f>VLOOKUP(F71,Sheet2!$A$3:$B$99,2,FALSE)</f>
        <v>480000</v>
      </c>
      <c r="H71" s="33" t="s">
        <v>94</v>
      </c>
      <c r="I71" s="21">
        <f>VLOOKUP(H71,Sheet2!$A$3:$B$99,2,FALSE)</f>
        <v>1800000</v>
      </c>
      <c r="J71" s="34" t="s">
        <v>95</v>
      </c>
      <c r="K71" s="24">
        <f>VLOOKUP(J71,Sheet2!$A$3:$B$99,2,FALSE)</f>
        <v>40000</v>
      </c>
      <c r="L71" s="140" t="s">
        <v>58</v>
      </c>
      <c r="M71" s="24">
        <f>VLOOKUP(L71,Sheet2!$A$3:$B$99,2,FALSE)</f>
        <v>10000</v>
      </c>
      <c r="N71" s="35" t="s">
        <v>32</v>
      </c>
      <c r="O71" s="26">
        <f>VLOOKUP(N71,Sheet2!$A$3:$B$99,2,FALSE)</f>
        <v>270000</v>
      </c>
      <c r="P71" s="35" t="s">
        <v>83</v>
      </c>
      <c r="Q71" s="26">
        <f>VLOOKUP(P71,Sheet2!$A$3:$B$99,2,FALSE)</f>
        <v>54000</v>
      </c>
      <c r="R71" s="35" t="s">
        <v>62</v>
      </c>
      <c r="S71" s="26">
        <f>VLOOKUP(R71,Sheet2!$A$3:$B$99,2,FALSE)</f>
        <v>68000</v>
      </c>
      <c r="T71" s="36" t="s">
        <v>86</v>
      </c>
      <c r="U71" s="27">
        <f>VLOOKUP(T71,Sheet2!$A$3:$B$99,2,FALSE)</f>
        <v>120000</v>
      </c>
      <c r="V71" s="36" t="s">
        <v>77</v>
      </c>
      <c r="W71" s="27">
        <f>VLOOKUP(V71,Sheet2!$A$3:$B$99,2,FALSE)</f>
        <v>40000</v>
      </c>
      <c r="X71" s="36" t="s">
        <v>195</v>
      </c>
      <c r="Y71" s="27">
        <f>VLOOKUP(X71,Sheet2!$A$3:$B$99,2,FALSE)</f>
        <v>40000</v>
      </c>
      <c r="Z71" s="128" t="s">
        <v>43</v>
      </c>
      <c r="AA71" s="29">
        <f>VLOOKUP(Z71,Sheet2!$A$3:$B$99,2,FALSE)</f>
        <v>10000</v>
      </c>
      <c r="AB71" s="128" t="s">
        <v>44</v>
      </c>
      <c r="AC71" s="29">
        <f>VLOOKUP(AB71,Sheet2!$A$3:$B$99,2,FALSE)</f>
        <v>10000</v>
      </c>
      <c r="AD71" s="137" t="s">
        <v>196</v>
      </c>
      <c r="AE71" s="30">
        <f>VLOOKUP(AD71,Sheet2!$A$3:$B$99,2,FALSE)</f>
        <v>50000</v>
      </c>
      <c r="AF71" s="131" t="s">
        <v>202</v>
      </c>
      <c r="AG71" s="30">
        <f>VLOOKUP(AF71,Sheet2!$A$3:$B$99,2,FALSE)</f>
        <v>0</v>
      </c>
    </row>
    <row r="72" spans="1:33" ht="9.6999999999999993" customHeight="1">
      <c r="A72" s="48">
        <v>71</v>
      </c>
      <c r="B72" s="49" t="s">
        <v>611</v>
      </c>
      <c r="C72" s="52" t="s">
        <v>610</v>
      </c>
      <c r="D72" s="18" t="s">
        <v>611</v>
      </c>
      <c r="E72" s="19">
        <f t="shared" si="1"/>
        <v>2983600</v>
      </c>
      <c r="F72" s="32" t="s">
        <v>53</v>
      </c>
      <c r="G72" s="21">
        <f>VLOOKUP(F72,Sheet2!$A$3:$B$99,2,FALSE)</f>
        <v>40000</v>
      </c>
      <c r="H72" s="33" t="s">
        <v>94</v>
      </c>
      <c r="I72" s="21">
        <f>VLOOKUP(H72,Sheet2!$A$3:$B$99,2,FALSE)</f>
        <v>1800000</v>
      </c>
      <c r="J72" s="34" t="s">
        <v>100</v>
      </c>
      <c r="K72" s="24">
        <f>VLOOKUP(J72,Sheet2!$A$3:$B$99,2,FALSE)</f>
        <v>400000</v>
      </c>
      <c r="L72" s="34" t="s">
        <v>95</v>
      </c>
      <c r="M72" s="24">
        <f>VLOOKUP(L72,Sheet2!$A$3:$B$99,2,FALSE)</f>
        <v>40000</v>
      </c>
      <c r="N72" s="35" t="s">
        <v>179</v>
      </c>
      <c r="O72" s="26">
        <f>VLOOKUP(N72,Sheet2!$A$3:$B$99,2,FALSE)</f>
        <v>155000</v>
      </c>
      <c r="P72" s="35" t="s">
        <v>175</v>
      </c>
      <c r="Q72" s="26">
        <f>VLOOKUP(P72,Sheet2!$A$3:$B$99,2,FALSE)</f>
        <v>54000</v>
      </c>
      <c r="R72" s="35" t="s">
        <v>177</v>
      </c>
      <c r="S72" s="26">
        <f>VLOOKUP(R72,Sheet2!$A$3:$B$99,2,FALSE)</f>
        <v>196000</v>
      </c>
      <c r="T72" s="36" t="s">
        <v>86</v>
      </c>
      <c r="U72" s="27">
        <f>VLOOKUP(T72,Sheet2!$A$3:$B$99,2,FALSE)</f>
        <v>120000</v>
      </c>
      <c r="V72" s="36" t="s">
        <v>184</v>
      </c>
      <c r="W72" s="27">
        <f>VLOOKUP(V72,Sheet2!$A$3:$B$99,2,FALSE)</f>
        <v>68000</v>
      </c>
      <c r="X72" s="36" t="s">
        <v>189</v>
      </c>
      <c r="Y72" s="27">
        <f>VLOOKUP(X72,Sheet2!$A$3:$B$99,2,FALSE)</f>
        <v>27400</v>
      </c>
      <c r="Z72" s="37" t="s">
        <v>38</v>
      </c>
      <c r="AA72" s="29">
        <f>VLOOKUP(Z72,Sheet2!$A$3:$B$99,2,FALSE)</f>
        <v>23200</v>
      </c>
      <c r="AB72" s="128" t="s">
        <v>207</v>
      </c>
      <c r="AC72" s="29">
        <f>VLOOKUP(AB72,Sheet2!$A$3:$B$99,2,FALSE)</f>
        <v>10000</v>
      </c>
      <c r="AD72" s="137" t="s">
        <v>196</v>
      </c>
      <c r="AE72" s="30">
        <f>VLOOKUP(AD72,Sheet2!$A$3:$B$99,2,FALSE)</f>
        <v>50000</v>
      </c>
      <c r="AF72" s="131" t="s">
        <v>202</v>
      </c>
      <c r="AG72" s="30">
        <f>VLOOKUP(AF72,Sheet2!$A$3:$B$99,2,FALSE)</f>
        <v>0</v>
      </c>
    </row>
    <row r="73" spans="1:33" ht="9.6999999999999993" customHeight="1">
      <c r="A73" s="50">
        <v>72</v>
      </c>
      <c r="B73" s="49" t="s">
        <v>420</v>
      </c>
      <c r="C73" s="52" t="s">
        <v>423</v>
      </c>
      <c r="D73" s="18" t="s">
        <v>420</v>
      </c>
      <c r="E73" s="19">
        <f t="shared" si="1"/>
        <v>2974433</v>
      </c>
      <c r="F73" s="32" t="s">
        <v>65</v>
      </c>
      <c r="G73" s="21">
        <f>VLOOKUP(F73,Sheet2!$A$3:$B$99,2,FALSE)</f>
        <v>480000</v>
      </c>
      <c r="H73" s="33" t="s">
        <v>94</v>
      </c>
      <c r="I73" s="21">
        <f>VLOOKUP(H73,Sheet2!$A$3:$B$99,2,FALSE)</f>
        <v>1800000</v>
      </c>
      <c r="J73" s="34" t="s">
        <v>95</v>
      </c>
      <c r="K73" s="24">
        <f>VLOOKUP(J73,Sheet2!$A$3:$B$99,2,FALSE)</f>
        <v>40000</v>
      </c>
      <c r="L73" s="34" t="s">
        <v>96</v>
      </c>
      <c r="M73" s="24">
        <f>VLOOKUP(L73,Sheet2!$A$3:$B$99,2,FALSE)</f>
        <v>92833</v>
      </c>
      <c r="N73" s="35" t="s">
        <v>81</v>
      </c>
      <c r="O73" s="26">
        <f>VLOOKUP(N73,Sheet2!$A$3:$B$99,2,FALSE)</f>
        <v>196000</v>
      </c>
      <c r="P73" s="35" t="s">
        <v>178</v>
      </c>
      <c r="Q73" s="26">
        <f>VLOOKUP(P73,Sheet2!$A$3:$B$99,2,FALSE)</f>
        <v>54000</v>
      </c>
      <c r="R73" s="35" t="s">
        <v>177</v>
      </c>
      <c r="S73" s="26">
        <f>VLOOKUP(R73,Sheet2!$A$3:$B$99,2,FALSE)</f>
        <v>196000</v>
      </c>
      <c r="T73" s="139" t="s">
        <v>110</v>
      </c>
      <c r="U73" s="27">
        <f>VLOOKUP(T73,Sheet2!$A$3:$B$99,2,FALSE)</f>
        <v>10000</v>
      </c>
      <c r="V73" s="139" t="s">
        <v>169</v>
      </c>
      <c r="W73" s="27">
        <f>VLOOKUP(V73,Sheet2!$A$3:$B$99,2,FALSE)</f>
        <v>10000</v>
      </c>
      <c r="X73" s="36" t="s">
        <v>186</v>
      </c>
      <c r="Y73" s="27">
        <f>VLOOKUP(X73,Sheet2!$A$3:$B$99,2,FALSE)</f>
        <v>25600</v>
      </c>
      <c r="Z73" s="128" t="s">
        <v>97</v>
      </c>
      <c r="AA73" s="29">
        <f>VLOOKUP(Z73,Sheet2!$A$3:$B$99,2,FALSE)</f>
        <v>10000</v>
      </c>
      <c r="AB73" s="142" t="s">
        <v>78</v>
      </c>
      <c r="AC73" s="29">
        <f>VLOOKUP(AB73,Sheet2!$A$3:$B$99,2,FALSE)</f>
        <v>10000</v>
      </c>
      <c r="AD73" s="137" t="s">
        <v>196</v>
      </c>
      <c r="AE73" s="30">
        <f>VLOOKUP(AD73,Sheet2!$A$3:$B$99,2,FALSE)</f>
        <v>50000</v>
      </c>
      <c r="AF73" s="131" t="s">
        <v>202</v>
      </c>
      <c r="AG73" s="30">
        <f>VLOOKUP(AF73,Sheet2!$A$3:$B$99,2,FALSE)</f>
        <v>0</v>
      </c>
    </row>
    <row r="74" spans="1:33" ht="9.6999999999999993" customHeight="1">
      <c r="A74" s="50">
        <v>73</v>
      </c>
      <c r="B74" s="49" t="s">
        <v>214</v>
      </c>
      <c r="C74" s="52" t="s">
        <v>213</v>
      </c>
      <c r="D74" s="18" t="s">
        <v>214</v>
      </c>
      <c r="E74" s="19">
        <f t="shared" si="1"/>
        <v>2972433</v>
      </c>
      <c r="F74" s="32" t="s">
        <v>65</v>
      </c>
      <c r="G74" s="21">
        <f>VLOOKUP(F74,Sheet2!$A$3:$B$99,2,FALSE)</f>
        <v>480000</v>
      </c>
      <c r="H74" s="33" t="s">
        <v>94</v>
      </c>
      <c r="I74" s="21">
        <f>VLOOKUP(H74,Sheet2!$A$3:$B$99,2,FALSE)</f>
        <v>1800000</v>
      </c>
      <c r="J74" s="34" t="s">
        <v>96</v>
      </c>
      <c r="K74" s="24">
        <f>VLOOKUP(J74,Sheet2!$A$3:$B$99,2,FALSE)</f>
        <v>92833</v>
      </c>
      <c r="L74" s="34" t="s">
        <v>95</v>
      </c>
      <c r="M74" s="24">
        <f>VLOOKUP(L74,Sheet2!$A$3:$B$99,2,FALSE)</f>
        <v>40000</v>
      </c>
      <c r="N74" s="35" t="s">
        <v>32</v>
      </c>
      <c r="O74" s="26">
        <f>VLOOKUP(N74,Sheet2!$A$3:$B$99,2,FALSE)</f>
        <v>270000</v>
      </c>
      <c r="P74" s="35" t="s">
        <v>175</v>
      </c>
      <c r="Q74" s="26">
        <f>VLOOKUP(P74,Sheet2!$A$3:$B$99,2,FALSE)</f>
        <v>54000</v>
      </c>
      <c r="R74" s="35" t="s">
        <v>179</v>
      </c>
      <c r="S74" s="26">
        <f>VLOOKUP(R74,Sheet2!$A$3:$B$99,2,FALSE)</f>
        <v>155000</v>
      </c>
      <c r="T74" s="139" t="s">
        <v>193</v>
      </c>
      <c r="U74" s="27">
        <f>VLOOKUP(T74,Sheet2!$A$3:$B$99,2,FALSE)</f>
        <v>10000</v>
      </c>
      <c r="V74" s="139" t="s">
        <v>82</v>
      </c>
      <c r="W74" s="27">
        <f>VLOOKUP(V74,Sheet2!$A$3:$B$99,2,FALSE)</f>
        <v>10000</v>
      </c>
      <c r="X74" s="36" t="s">
        <v>189</v>
      </c>
      <c r="Y74" s="27">
        <f>VLOOKUP(X74,Sheet2!$A$3:$B$99,2,FALSE)</f>
        <v>27400</v>
      </c>
      <c r="Z74" s="37" t="s">
        <v>38</v>
      </c>
      <c r="AA74" s="29">
        <f>VLOOKUP(Z74,Sheet2!$A$3:$B$99,2,FALSE)</f>
        <v>23200</v>
      </c>
      <c r="AB74" s="142" t="s">
        <v>78</v>
      </c>
      <c r="AC74" s="29">
        <f>VLOOKUP(AB74,Sheet2!$A$3:$B$99,2,FALSE)</f>
        <v>10000</v>
      </c>
      <c r="AD74" s="129" t="s">
        <v>198</v>
      </c>
      <c r="AE74" s="30">
        <f>VLOOKUP(AD74,Sheet2!$A$3:$B$99,2,FALSE)</f>
        <v>0</v>
      </c>
      <c r="AF74" s="131" t="s">
        <v>201</v>
      </c>
      <c r="AG74" s="30">
        <f>VLOOKUP(AF74,Sheet2!$A$3:$B$99,2,FALSE)</f>
        <v>0</v>
      </c>
    </row>
    <row r="75" spans="1:33" ht="9.6999999999999993" customHeight="1">
      <c r="A75" s="48">
        <v>74</v>
      </c>
      <c r="B75" s="49" t="s">
        <v>556</v>
      </c>
      <c r="C75" s="52" t="s">
        <v>554</v>
      </c>
      <c r="D75" s="18" t="s">
        <v>560</v>
      </c>
      <c r="E75" s="19">
        <f t="shared" si="1"/>
        <v>2969866</v>
      </c>
      <c r="F75" s="32" t="s">
        <v>41</v>
      </c>
      <c r="G75" s="21">
        <f>VLOOKUP(F75,Sheet2!$A$3:$B$99,2,FALSE)</f>
        <v>335000</v>
      </c>
      <c r="H75" s="33" t="s">
        <v>94</v>
      </c>
      <c r="I75" s="21">
        <f>VLOOKUP(H75,Sheet2!$A$3:$B$99,2,FALSE)</f>
        <v>1800000</v>
      </c>
      <c r="J75" s="34" t="s">
        <v>95</v>
      </c>
      <c r="K75" s="24">
        <f>VLOOKUP(J75,Sheet2!$A$3:$B$99,2,FALSE)</f>
        <v>40000</v>
      </c>
      <c r="L75" s="34" t="s">
        <v>96</v>
      </c>
      <c r="M75" s="24">
        <f>VLOOKUP(L75,Sheet2!$A$3:$B$99,2,FALSE)</f>
        <v>92833</v>
      </c>
      <c r="N75" s="35" t="s">
        <v>68</v>
      </c>
      <c r="O75" s="26">
        <f>VLOOKUP(N75,Sheet2!$A$3:$B$99,2,FALSE)</f>
        <v>196000</v>
      </c>
      <c r="P75" s="35" t="s">
        <v>72</v>
      </c>
      <c r="Q75" s="26">
        <f>VLOOKUP(P75,Sheet2!$A$3:$B$99,2,FALSE)</f>
        <v>92833</v>
      </c>
      <c r="R75" s="35" t="s">
        <v>32</v>
      </c>
      <c r="S75" s="26">
        <f>VLOOKUP(R75,Sheet2!$A$3:$B$99,2,FALSE)</f>
        <v>270000</v>
      </c>
      <c r="T75" s="139" t="s">
        <v>82</v>
      </c>
      <c r="U75" s="27">
        <f>VLOOKUP(T75,Sheet2!$A$3:$B$99,2,FALSE)</f>
        <v>10000</v>
      </c>
      <c r="V75" s="132" t="s">
        <v>181</v>
      </c>
      <c r="W75" s="27">
        <f>VLOOKUP(V75,Sheet2!$A$3:$B$99,2,FALSE)</f>
        <v>10000</v>
      </c>
      <c r="X75" s="36" t="s">
        <v>192</v>
      </c>
      <c r="Y75" s="27">
        <f>VLOOKUP(X75,Sheet2!$A$3:$B$99,2,FALSE)</f>
        <v>40000</v>
      </c>
      <c r="Z75" s="37" t="s">
        <v>38</v>
      </c>
      <c r="AA75" s="29">
        <f>VLOOKUP(Z75,Sheet2!$A$3:$B$99,2,FALSE)</f>
        <v>23200</v>
      </c>
      <c r="AB75" s="142" t="s">
        <v>78</v>
      </c>
      <c r="AC75" s="29">
        <f>VLOOKUP(AB75,Sheet2!$A$3:$B$99,2,FALSE)</f>
        <v>10000</v>
      </c>
      <c r="AD75" s="137" t="s">
        <v>196</v>
      </c>
      <c r="AE75" s="30">
        <f>VLOOKUP(AD75,Sheet2!$A$3:$B$99,2,FALSE)</f>
        <v>50000</v>
      </c>
      <c r="AF75" s="131" t="s">
        <v>201</v>
      </c>
      <c r="AG75" s="30">
        <f>VLOOKUP(AF75,Sheet2!$A$3:$B$99,2,FALSE)</f>
        <v>0</v>
      </c>
    </row>
    <row r="76" spans="1:33" ht="9.6999999999999993" customHeight="1">
      <c r="A76" s="48">
        <v>75</v>
      </c>
      <c r="B76" s="49" t="s">
        <v>128</v>
      </c>
      <c r="C76" s="52" t="s">
        <v>241</v>
      </c>
      <c r="D76" s="18" t="s">
        <v>128</v>
      </c>
      <c r="E76" s="19">
        <f t="shared" si="1"/>
        <v>2954666</v>
      </c>
      <c r="F76" s="32" t="s">
        <v>65</v>
      </c>
      <c r="G76" s="21">
        <f>VLOOKUP(F76,Sheet2!$A$3:$B$99,2,FALSE)</f>
        <v>480000</v>
      </c>
      <c r="H76" s="33" t="s">
        <v>94</v>
      </c>
      <c r="I76" s="21">
        <f>VLOOKUP(H76,Sheet2!$A$3:$B$99,2,FALSE)</f>
        <v>1800000</v>
      </c>
      <c r="J76" s="34" t="s">
        <v>96</v>
      </c>
      <c r="K76" s="24">
        <f>VLOOKUP(J76,Sheet2!$A$3:$B$99,2,FALSE)</f>
        <v>92833</v>
      </c>
      <c r="L76" s="34" t="s">
        <v>95</v>
      </c>
      <c r="M76" s="24">
        <f>VLOOKUP(L76,Sheet2!$A$3:$B$99,2,FALSE)</f>
        <v>40000</v>
      </c>
      <c r="N76" s="35" t="s">
        <v>40</v>
      </c>
      <c r="O76" s="26">
        <f>VLOOKUP(N76,Sheet2!$A$3:$B$99,2,FALSE)</f>
        <v>92833</v>
      </c>
      <c r="P76" s="35" t="s">
        <v>178</v>
      </c>
      <c r="Q76" s="26">
        <f>VLOOKUP(P76,Sheet2!$A$3:$B$99,2,FALSE)</f>
        <v>54000</v>
      </c>
      <c r="R76" s="35" t="s">
        <v>179</v>
      </c>
      <c r="S76" s="26">
        <f>VLOOKUP(R76,Sheet2!$A$3:$B$99,2,FALSE)</f>
        <v>155000</v>
      </c>
      <c r="T76" s="36" t="s">
        <v>86</v>
      </c>
      <c r="U76" s="27">
        <f>VLOOKUP(T76,Sheet2!$A$3:$B$99,2,FALSE)</f>
        <v>120000</v>
      </c>
      <c r="V76" s="139" t="s">
        <v>187</v>
      </c>
      <c r="W76" s="27">
        <f>VLOOKUP(V76,Sheet2!$A$3:$B$99,2,FALSE)</f>
        <v>10000</v>
      </c>
      <c r="X76" s="36" t="s">
        <v>77</v>
      </c>
      <c r="Y76" s="27">
        <f>VLOOKUP(X76,Sheet2!$A$3:$B$99,2,FALSE)</f>
        <v>40000</v>
      </c>
      <c r="Z76" s="128" t="s">
        <v>43</v>
      </c>
      <c r="AA76" s="29">
        <f>VLOOKUP(Z76,Sheet2!$A$3:$B$99,2,FALSE)</f>
        <v>10000</v>
      </c>
      <c r="AB76" s="142" t="s">
        <v>78</v>
      </c>
      <c r="AC76" s="29">
        <f>VLOOKUP(AB76,Sheet2!$A$3:$B$99,2,FALSE)</f>
        <v>10000</v>
      </c>
      <c r="AD76" s="137" t="s">
        <v>196</v>
      </c>
      <c r="AE76" s="30">
        <f>VLOOKUP(AD76,Sheet2!$A$3:$B$99,2,FALSE)</f>
        <v>50000</v>
      </c>
      <c r="AF76" s="131" t="s">
        <v>201</v>
      </c>
      <c r="AG76" s="30">
        <f>VLOOKUP(AF76,Sheet2!$A$3:$B$99,2,FALSE)</f>
        <v>0</v>
      </c>
    </row>
    <row r="77" spans="1:33" ht="9.6999999999999993" customHeight="1">
      <c r="A77" s="50">
        <v>76</v>
      </c>
      <c r="B77" s="49" t="s">
        <v>482</v>
      </c>
      <c r="C77" s="52" t="s">
        <v>481</v>
      </c>
      <c r="D77" s="18" t="s">
        <v>482</v>
      </c>
      <c r="E77" s="19">
        <f t="shared" si="1"/>
        <v>2953866</v>
      </c>
      <c r="F77" s="32" t="s">
        <v>61</v>
      </c>
      <c r="G77" s="21">
        <f>VLOOKUP(F77,Sheet2!$A$3:$B$99,2,FALSE)</f>
        <v>68000</v>
      </c>
      <c r="H77" s="33" t="s">
        <v>94</v>
      </c>
      <c r="I77" s="21">
        <f>VLOOKUP(H77,Sheet2!$A$3:$B$99,2,FALSE)</f>
        <v>1800000</v>
      </c>
      <c r="J77" s="34" t="s">
        <v>80</v>
      </c>
      <c r="K77" s="24">
        <f>VLOOKUP(J77,Sheet2!$A$3:$B$99,2,FALSE)</f>
        <v>92833</v>
      </c>
      <c r="L77" s="34" t="s">
        <v>96</v>
      </c>
      <c r="M77" s="24">
        <f>VLOOKUP(L77,Sheet2!$A$3:$B$99,2,FALSE)</f>
        <v>92833</v>
      </c>
      <c r="N77" s="35" t="s">
        <v>81</v>
      </c>
      <c r="O77" s="26">
        <f>VLOOKUP(N77,Sheet2!$A$3:$B$99,2,FALSE)</f>
        <v>196000</v>
      </c>
      <c r="P77" s="35" t="s">
        <v>172</v>
      </c>
      <c r="Q77" s="26">
        <f>VLOOKUP(P77,Sheet2!$A$3:$B$99,2,FALSE)</f>
        <v>335000</v>
      </c>
      <c r="R77" s="35" t="s">
        <v>68</v>
      </c>
      <c r="S77" s="26">
        <f>VLOOKUP(R77,Sheet2!$A$3:$B$99,2,FALSE)</f>
        <v>196000</v>
      </c>
      <c r="T77" s="36" t="s">
        <v>86</v>
      </c>
      <c r="U77" s="27">
        <f>VLOOKUP(T77,Sheet2!$A$3:$B$99,2,FALSE)</f>
        <v>120000</v>
      </c>
      <c r="V77" s="132" t="s">
        <v>191</v>
      </c>
      <c r="W77" s="27">
        <f>VLOOKUP(V77,Sheet2!$A$3:$B$99,2,FALSE)</f>
        <v>10000</v>
      </c>
      <c r="X77" s="139" t="s">
        <v>82</v>
      </c>
      <c r="Y77" s="27">
        <f>VLOOKUP(X77,Sheet2!$A$3:$B$99,2,FALSE)</f>
        <v>10000</v>
      </c>
      <c r="Z77" s="37" t="s">
        <v>38</v>
      </c>
      <c r="AA77" s="29">
        <f>VLOOKUP(Z77,Sheet2!$A$3:$B$99,2,FALSE)</f>
        <v>23200</v>
      </c>
      <c r="AB77" s="128" t="s">
        <v>97</v>
      </c>
      <c r="AC77" s="29">
        <f>VLOOKUP(AB77,Sheet2!$A$3:$B$99,2,FALSE)</f>
        <v>10000</v>
      </c>
      <c r="AD77" s="129" t="s">
        <v>201</v>
      </c>
      <c r="AE77" s="30">
        <f>VLOOKUP(AD77,Sheet2!$A$3:$B$99,2,FALSE)</f>
        <v>0</v>
      </c>
      <c r="AF77" s="131" t="s">
        <v>202</v>
      </c>
      <c r="AG77" s="30">
        <f>VLOOKUP(AF77,Sheet2!$A$3:$B$99,2,FALSE)</f>
        <v>0</v>
      </c>
    </row>
    <row r="78" spans="1:33" ht="9.6999999999999993" customHeight="1">
      <c r="A78" s="50">
        <v>77</v>
      </c>
      <c r="B78" s="49" t="s">
        <v>329</v>
      </c>
      <c r="C78" s="52" t="s">
        <v>327</v>
      </c>
      <c r="D78" s="18" t="s">
        <v>330</v>
      </c>
      <c r="E78" s="19">
        <f t="shared" si="1"/>
        <v>2950233</v>
      </c>
      <c r="F78" s="32" t="s">
        <v>65</v>
      </c>
      <c r="G78" s="21">
        <f>VLOOKUP(F78,Sheet2!$A$3:$B$99,2,FALSE)</f>
        <v>480000</v>
      </c>
      <c r="H78" s="33" t="s">
        <v>94</v>
      </c>
      <c r="I78" s="21">
        <f>VLOOKUP(H78,Sheet2!$A$3:$B$99,2,FALSE)</f>
        <v>1800000</v>
      </c>
      <c r="J78" s="34" t="s">
        <v>95</v>
      </c>
      <c r="K78" s="24">
        <f>VLOOKUP(J78,Sheet2!$A$3:$B$99,2,FALSE)</f>
        <v>40000</v>
      </c>
      <c r="L78" s="34" t="s">
        <v>59</v>
      </c>
      <c r="M78" s="24">
        <f>VLOOKUP(L78,Sheet2!$A$3:$B$99,2,FALSE)</f>
        <v>30000</v>
      </c>
      <c r="N78" s="35" t="s">
        <v>81</v>
      </c>
      <c r="O78" s="26">
        <f>VLOOKUP(N78,Sheet2!$A$3:$B$99,2,FALSE)</f>
        <v>196000</v>
      </c>
      <c r="P78" s="35" t="s">
        <v>175</v>
      </c>
      <c r="Q78" s="26">
        <f>VLOOKUP(P78,Sheet2!$A$3:$B$99,2,FALSE)</f>
        <v>54000</v>
      </c>
      <c r="R78" s="35" t="s">
        <v>40</v>
      </c>
      <c r="S78" s="26">
        <f>VLOOKUP(R78,Sheet2!$A$3:$B$99,2,FALSE)</f>
        <v>92833</v>
      </c>
      <c r="T78" s="36" t="s">
        <v>86</v>
      </c>
      <c r="U78" s="27">
        <f>VLOOKUP(T78,Sheet2!$A$3:$B$99,2,FALSE)</f>
        <v>120000</v>
      </c>
      <c r="V78" s="36" t="s">
        <v>189</v>
      </c>
      <c r="W78" s="27">
        <f>VLOOKUP(V78,Sheet2!$A$3:$B$99,2,FALSE)</f>
        <v>27400</v>
      </c>
      <c r="X78" s="36" t="s">
        <v>77</v>
      </c>
      <c r="Y78" s="27">
        <f>VLOOKUP(X78,Sheet2!$A$3:$B$99,2,FALSE)</f>
        <v>40000</v>
      </c>
      <c r="Z78" s="128" t="s">
        <v>43</v>
      </c>
      <c r="AA78" s="29">
        <f>VLOOKUP(Z78,Sheet2!$A$3:$B$99,2,FALSE)</f>
        <v>10000</v>
      </c>
      <c r="AB78" s="128" t="s">
        <v>207</v>
      </c>
      <c r="AC78" s="29">
        <f>VLOOKUP(AB78,Sheet2!$A$3:$B$99,2,FALSE)</f>
        <v>10000</v>
      </c>
      <c r="AD78" s="137" t="s">
        <v>196</v>
      </c>
      <c r="AE78" s="30">
        <f>VLOOKUP(AD78,Sheet2!$A$3:$B$99,2,FALSE)</f>
        <v>50000</v>
      </c>
      <c r="AF78" s="131" t="s">
        <v>202</v>
      </c>
      <c r="AG78" s="30">
        <f>VLOOKUP(AF78,Sheet2!$A$3:$B$99,2,FALSE)</f>
        <v>0</v>
      </c>
    </row>
    <row r="79" spans="1:33" ht="9.6999999999999993" customHeight="1">
      <c r="A79" s="48">
        <v>78</v>
      </c>
      <c r="B79" s="49" t="s">
        <v>119</v>
      </c>
      <c r="C79" s="52" t="s">
        <v>118</v>
      </c>
      <c r="D79" s="18" t="s">
        <v>119</v>
      </c>
      <c r="E79" s="19">
        <f t="shared" si="1"/>
        <v>2947699</v>
      </c>
      <c r="F79" s="32" t="s">
        <v>52</v>
      </c>
      <c r="G79" s="21">
        <f>VLOOKUP(F79,Sheet2!$A$3:$B$99,2,FALSE)</f>
        <v>135000</v>
      </c>
      <c r="H79" s="33" t="s">
        <v>94</v>
      </c>
      <c r="I79" s="21">
        <f>VLOOKUP(H79,Sheet2!$A$3:$B$99,2,FALSE)</f>
        <v>1800000</v>
      </c>
      <c r="J79" s="34" t="s">
        <v>96</v>
      </c>
      <c r="K79" s="24">
        <f>VLOOKUP(J79,Sheet2!$A$3:$B$99,2,FALSE)</f>
        <v>92833</v>
      </c>
      <c r="L79" s="140" t="s">
        <v>107</v>
      </c>
      <c r="M79" s="24">
        <f>VLOOKUP(L79,Sheet2!$A$3:$B$99,2,FALSE)</f>
        <v>10000</v>
      </c>
      <c r="N79" s="35" t="s">
        <v>72</v>
      </c>
      <c r="O79" s="26">
        <f>VLOOKUP(N79,Sheet2!$A$3:$B$99,2,FALSE)</f>
        <v>92833</v>
      </c>
      <c r="P79" s="35" t="s">
        <v>172</v>
      </c>
      <c r="Q79" s="26">
        <f>VLOOKUP(P79,Sheet2!$A$3:$B$99,2,FALSE)</f>
        <v>335000</v>
      </c>
      <c r="R79" s="35" t="s">
        <v>81</v>
      </c>
      <c r="S79" s="26">
        <f>VLOOKUP(R79,Sheet2!$A$3:$B$99,2,FALSE)</f>
        <v>196000</v>
      </c>
      <c r="T79" s="36" t="s">
        <v>86</v>
      </c>
      <c r="U79" s="27">
        <f>VLOOKUP(T79,Sheet2!$A$3:$B$99,2,FALSE)</f>
        <v>120000</v>
      </c>
      <c r="V79" s="36" t="s">
        <v>192</v>
      </c>
      <c r="W79" s="27">
        <f>VLOOKUP(V79,Sheet2!$A$3:$B$99,2,FALSE)</f>
        <v>40000</v>
      </c>
      <c r="X79" s="36" t="s">
        <v>194</v>
      </c>
      <c r="Y79" s="27">
        <f>VLOOKUP(X79,Sheet2!$A$3:$B$99,2,FALSE)</f>
        <v>92833</v>
      </c>
      <c r="Z79" s="37" t="s">
        <v>38</v>
      </c>
      <c r="AA79" s="29">
        <f>VLOOKUP(Z79,Sheet2!$A$3:$B$99,2,FALSE)</f>
        <v>23200</v>
      </c>
      <c r="AB79" s="142" t="s">
        <v>78</v>
      </c>
      <c r="AC79" s="29">
        <f>VLOOKUP(AB79,Sheet2!$A$3:$B$99,2,FALSE)</f>
        <v>10000</v>
      </c>
      <c r="AD79" s="129" t="s">
        <v>197</v>
      </c>
      <c r="AE79" s="30">
        <f>VLOOKUP(AD79,Sheet2!$A$3:$B$99,2,FALSE)</f>
        <v>0</v>
      </c>
      <c r="AF79" s="131" t="s">
        <v>199</v>
      </c>
      <c r="AG79" s="30">
        <f>VLOOKUP(AF79,Sheet2!$A$3:$B$99,2,FALSE)</f>
        <v>0</v>
      </c>
    </row>
    <row r="80" spans="1:33" ht="9.6999999999999993" customHeight="1">
      <c r="A80" s="48">
        <v>79</v>
      </c>
      <c r="B80" s="49" t="s">
        <v>443</v>
      </c>
      <c r="C80" s="52" t="s">
        <v>442</v>
      </c>
      <c r="D80" s="18" t="s">
        <v>443</v>
      </c>
      <c r="E80" s="19">
        <f t="shared" si="1"/>
        <v>2944000</v>
      </c>
      <c r="F80" s="32" t="s">
        <v>41</v>
      </c>
      <c r="G80" s="21">
        <f>VLOOKUP(F80,Sheet2!$A$3:$B$99,2,FALSE)</f>
        <v>335000</v>
      </c>
      <c r="H80" s="33" t="s">
        <v>94</v>
      </c>
      <c r="I80" s="21">
        <f>VLOOKUP(H80,Sheet2!$A$3:$B$99,2,FALSE)</f>
        <v>1800000</v>
      </c>
      <c r="J80" s="135" t="s">
        <v>170</v>
      </c>
      <c r="K80" s="24">
        <f>VLOOKUP(J80,Sheet2!$A$3:$B$99,2,FALSE)</f>
        <v>10000</v>
      </c>
      <c r="L80" s="34" t="s">
        <v>95</v>
      </c>
      <c r="M80" s="24">
        <f>VLOOKUP(L80,Sheet2!$A$3:$B$99,2,FALSE)</f>
        <v>40000</v>
      </c>
      <c r="N80" s="35" t="s">
        <v>109</v>
      </c>
      <c r="O80" s="26">
        <f>VLOOKUP(N80,Sheet2!$A$3:$B$99,2,FALSE)</f>
        <v>68000</v>
      </c>
      <c r="P80" s="35" t="s">
        <v>172</v>
      </c>
      <c r="Q80" s="26">
        <f>VLOOKUP(P80,Sheet2!$A$3:$B$99,2,FALSE)</f>
        <v>335000</v>
      </c>
      <c r="R80" s="35" t="s">
        <v>81</v>
      </c>
      <c r="S80" s="26">
        <f>VLOOKUP(R80,Sheet2!$A$3:$B$99,2,FALSE)</f>
        <v>196000</v>
      </c>
      <c r="T80" s="139" t="s">
        <v>110</v>
      </c>
      <c r="U80" s="27">
        <f>VLOOKUP(T80,Sheet2!$A$3:$B$99,2,FALSE)</f>
        <v>10000</v>
      </c>
      <c r="V80" s="132" t="s">
        <v>191</v>
      </c>
      <c r="W80" s="27">
        <f>VLOOKUP(V80,Sheet2!$A$3:$B$99,2,FALSE)</f>
        <v>10000</v>
      </c>
      <c r="X80" s="36" t="s">
        <v>86</v>
      </c>
      <c r="Y80" s="27">
        <f>VLOOKUP(X80,Sheet2!$A$3:$B$99,2,FALSE)</f>
        <v>120000</v>
      </c>
      <c r="Z80" s="128" t="s">
        <v>207</v>
      </c>
      <c r="AA80" s="29">
        <f>VLOOKUP(Z80,Sheet2!$A$3:$B$99,2,FALSE)</f>
        <v>10000</v>
      </c>
      <c r="AB80" s="142" t="s">
        <v>78</v>
      </c>
      <c r="AC80" s="29">
        <f>VLOOKUP(AB80,Sheet2!$A$3:$B$99,2,FALSE)</f>
        <v>10000</v>
      </c>
      <c r="AD80" s="129" t="s">
        <v>201</v>
      </c>
      <c r="AE80" s="30">
        <f>VLOOKUP(AD80,Sheet2!$A$3:$B$99,2,FALSE)</f>
        <v>0</v>
      </c>
      <c r="AF80" s="131" t="s">
        <v>202</v>
      </c>
      <c r="AG80" s="30">
        <f>VLOOKUP(AF80,Sheet2!$A$3:$B$99,2,FALSE)</f>
        <v>0</v>
      </c>
    </row>
    <row r="81" spans="1:33" ht="9.6999999999999993" customHeight="1">
      <c r="A81" s="50">
        <v>80</v>
      </c>
      <c r="B81" s="49" t="s">
        <v>575</v>
      </c>
      <c r="C81" s="52" t="s">
        <v>572</v>
      </c>
      <c r="D81" s="18" t="s">
        <v>581</v>
      </c>
      <c r="E81" s="19">
        <f t="shared" si="1"/>
        <v>2938433</v>
      </c>
      <c r="F81" s="32" t="s">
        <v>56</v>
      </c>
      <c r="G81" s="21">
        <f>VLOOKUP(F81,Sheet2!$A$3:$B$99,2,FALSE)</f>
        <v>196000</v>
      </c>
      <c r="H81" s="33" t="s">
        <v>94</v>
      </c>
      <c r="I81" s="21">
        <f>VLOOKUP(H81,Sheet2!$A$3:$B$99,2,FALSE)</f>
        <v>1800000</v>
      </c>
      <c r="J81" s="140" t="s">
        <v>58</v>
      </c>
      <c r="K81" s="24">
        <f>VLOOKUP(J81,Sheet2!$A$3:$B$99,2,FALSE)</f>
        <v>10000</v>
      </c>
      <c r="L81" s="34" t="s">
        <v>96</v>
      </c>
      <c r="M81" s="24">
        <f>VLOOKUP(L81,Sheet2!$A$3:$B$99,2,FALSE)</f>
        <v>92833</v>
      </c>
      <c r="N81" s="35" t="s">
        <v>109</v>
      </c>
      <c r="O81" s="26">
        <f>VLOOKUP(N81,Sheet2!$A$3:$B$99,2,FALSE)</f>
        <v>68000</v>
      </c>
      <c r="P81" s="35" t="s">
        <v>172</v>
      </c>
      <c r="Q81" s="26">
        <f>VLOOKUP(P81,Sheet2!$A$3:$B$99,2,FALSE)</f>
        <v>335000</v>
      </c>
      <c r="R81" s="35" t="s">
        <v>68</v>
      </c>
      <c r="S81" s="26">
        <f>VLOOKUP(R81,Sheet2!$A$3:$B$99,2,FALSE)</f>
        <v>196000</v>
      </c>
      <c r="T81" s="132" t="s">
        <v>75</v>
      </c>
      <c r="U81" s="27">
        <f>VLOOKUP(T81,Sheet2!$A$3:$B$99,2,FALSE)</f>
        <v>10000</v>
      </c>
      <c r="V81" s="36" t="s">
        <v>86</v>
      </c>
      <c r="W81" s="27">
        <f>VLOOKUP(V81,Sheet2!$A$3:$B$99,2,FALSE)</f>
        <v>120000</v>
      </c>
      <c r="X81" s="36" t="s">
        <v>189</v>
      </c>
      <c r="Y81" s="27">
        <f>VLOOKUP(X81,Sheet2!$A$3:$B$99,2,FALSE)</f>
        <v>27400</v>
      </c>
      <c r="Z81" s="37" t="s">
        <v>38</v>
      </c>
      <c r="AA81" s="29">
        <f>VLOOKUP(Z81,Sheet2!$A$3:$B$99,2,FALSE)</f>
        <v>23200</v>
      </c>
      <c r="AB81" s="128" t="s">
        <v>97</v>
      </c>
      <c r="AC81" s="29">
        <f>VLOOKUP(AB81,Sheet2!$A$3:$B$99,2,FALSE)</f>
        <v>10000</v>
      </c>
      <c r="AD81" s="137" t="s">
        <v>196</v>
      </c>
      <c r="AE81" s="30">
        <f>VLOOKUP(AD81,Sheet2!$A$3:$B$99,2,FALSE)</f>
        <v>50000</v>
      </c>
      <c r="AF81" s="131" t="s">
        <v>200</v>
      </c>
      <c r="AG81" s="30">
        <f>VLOOKUP(AF81,Sheet2!$A$3:$B$99,2,FALSE)</f>
        <v>0</v>
      </c>
    </row>
    <row r="82" spans="1:33" ht="9.6999999999999993" customHeight="1">
      <c r="A82" s="50">
        <v>81</v>
      </c>
      <c r="B82" s="49" t="s">
        <v>478</v>
      </c>
      <c r="C82" s="52" t="s">
        <v>477</v>
      </c>
      <c r="D82" s="18" t="s">
        <v>478</v>
      </c>
      <c r="E82" s="19">
        <f t="shared" si="1"/>
        <v>2934866</v>
      </c>
      <c r="F82" s="32" t="s">
        <v>56</v>
      </c>
      <c r="G82" s="21">
        <f>VLOOKUP(F82,Sheet2!$A$3:$B$99,2,FALSE)</f>
        <v>196000</v>
      </c>
      <c r="H82" s="33" t="s">
        <v>94</v>
      </c>
      <c r="I82" s="21">
        <f>VLOOKUP(H82,Sheet2!$A$3:$B$99,2,FALSE)</f>
        <v>1800000</v>
      </c>
      <c r="J82" s="34" t="s">
        <v>96</v>
      </c>
      <c r="K82" s="24">
        <f>VLOOKUP(J82,Sheet2!$A$3:$B$99,2,FALSE)</f>
        <v>92833</v>
      </c>
      <c r="L82" s="136" t="s">
        <v>33</v>
      </c>
      <c r="M82" s="24">
        <f>VLOOKUP(L82,Sheet2!$A$3:$B$99,2,FALSE)</f>
        <v>10000</v>
      </c>
      <c r="N82" s="35" t="s">
        <v>72</v>
      </c>
      <c r="O82" s="26">
        <f>VLOOKUP(N82,Sheet2!$A$3:$B$99,2,FALSE)</f>
        <v>92833</v>
      </c>
      <c r="P82" s="35" t="s">
        <v>172</v>
      </c>
      <c r="Q82" s="26">
        <f>VLOOKUP(P82,Sheet2!$A$3:$B$99,2,FALSE)</f>
        <v>335000</v>
      </c>
      <c r="R82" s="35" t="s">
        <v>179</v>
      </c>
      <c r="S82" s="26">
        <f>VLOOKUP(R82,Sheet2!$A$3:$B$99,2,FALSE)</f>
        <v>155000</v>
      </c>
      <c r="T82" s="36" t="s">
        <v>86</v>
      </c>
      <c r="U82" s="27">
        <f>VLOOKUP(T82,Sheet2!$A$3:$B$99,2,FALSE)</f>
        <v>120000</v>
      </c>
      <c r="V82" s="36" t="s">
        <v>192</v>
      </c>
      <c r="W82" s="27">
        <f>VLOOKUP(V82,Sheet2!$A$3:$B$99,2,FALSE)</f>
        <v>40000</v>
      </c>
      <c r="X82" s="139" t="s">
        <v>169</v>
      </c>
      <c r="Y82" s="27">
        <f>VLOOKUP(X82,Sheet2!$A$3:$B$99,2,FALSE)</f>
        <v>10000</v>
      </c>
      <c r="Z82" s="37" t="s">
        <v>38</v>
      </c>
      <c r="AA82" s="29">
        <f>VLOOKUP(Z82,Sheet2!$A$3:$B$99,2,FALSE)</f>
        <v>23200</v>
      </c>
      <c r="AB82" s="128" t="s">
        <v>207</v>
      </c>
      <c r="AC82" s="29">
        <f>VLOOKUP(AB82,Sheet2!$A$3:$B$99,2,FALSE)</f>
        <v>10000</v>
      </c>
      <c r="AD82" s="137" t="s">
        <v>196</v>
      </c>
      <c r="AE82" s="30">
        <f>VLOOKUP(AD82,Sheet2!$A$3:$B$99,2,FALSE)</f>
        <v>50000</v>
      </c>
      <c r="AF82" s="131" t="s">
        <v>201</v>
      </c>
      <c r="AG82" s="30">
        <f>VLOOKUP(AF82,Sheet2!$A$3:$B$99,2,FALSE)</f>
        <v>0</v>
      </c>
    </row>
    <row r="83" spans="1:33" ht="9.6999999999999993" customHeight="1">
      <c r="A83" s="48">
        <v>82</v>
      </c>
      <c r="B83" s="49" t="s">
        <v>822</v>
      </c>
      <c r="C83" s="52" t="s">
        <v>820</v>
      </c>
      <c r="D83" s="18" t="s">
        <v>393</v>
      </c>
      <c r="E83" s="19">
        <f t="shared" si="1"/>
        <v>2928033</v>
      </c>
      <c r="F83" s="32" t="s">
        <v>52</v>
      </c>
      <c r="G83" s="21">
        <f>VLOOKUP(F83,Sheet2!$A$3:$B$99,2,FALSE)</f>
        <v>135000</v>
      </c>
      <c r="H83" s="33" t="s">
        <v>94</v>
      </c>
      <c r="I83" s="21">
        <f>VLOOKUP(H83,Sheet2!$A$3:$B$99,2,FALSE)</f>
        <v>1800000</v>
      </c>
      <c r="J83" s="34" t="s">
        <v>96</v>
      </c>
      <c r="K83" s="24">
        <f>VLOOKUP(J83,Sheet2!$A$3:$B$99,2,FALSE)</f>
        <v>92833</v>
      </c>
      <c r="L83" s="34" t="s">
        <v>59</v>
      </c>
      <c r="M83" s="24">
        <f>VLOOKUP(L83,Sheet2!$A$3:$B$99,2,FALSE)</f>
        <v>30000</v>
      </c>
      <c r="N83" s="35" t="s">
        <v>81</v>
      </c>
      <c r="O83" s="26">
        <f>VLOOKUP(N83,Sheet2!$A$3:$B$99,2,FALSE)</f>
        <v>196000</v>
      </c>
      <c r="P83" s="35" t="s">
        <v>172</v>
      </c>
      <c r="Q83" s="26">
        <f>VLOOKUP(P83,Sheet2!$A$3:$B$99,2,FALSE)</f>
        <v>335000</v>
      </c>
      <c r="R83" s="35" t="s">
        <v>68</v>
      </c>
      <c r="S83" s="26">
        <f>VLOOKUP(R83,Sheet2!$A$3:$B$99,2,FALSE)</f>
        <v>196000</v>
      </c>
      <c r="T83" s="132" t="s">
        <v>75</v>
      </c>
      <c r="U83" s="27">
        <f>VLOOKUP(T83,Sheet2!$A$3:$B$99,2,FALSE)</f>
        <v>10000</v>
      </c>
      <c r="V83" s="139" t="s">
        <v>82</v>
      </c>
      <c r="W83" s="27">
        <f>VLOOKUP(V83,Sheet2!$A$3:$B$99,2,FALSE)</f>
        <v>10000</v>
      </c>
      <c r="X83" s="36" t="s">
        <v>77</v>
      </c>
      <c r="Y83" s="27">
        <f>VLOOKUP(X83,Sheet2!$A$3:$B$99,2,FALSE)</f>
        <v>40000</v>
      </c>
      <c r="Z83" s="37" t="s">
        <v>38</v>
      </c>
      <c r="AA83" s="29">
        <f>VLOOKUP(Z83,Sheet2!$A$3:$B$99,2,FALSE)</f>
        <v>23200</v>
      </c>
      <c r="AB83" s="128" t="s">
        <v>97</v>
      </c>
      <c r="AC83" s="29">
        <f>VLOOKUP(AB83,Sheet2!$A$3:$B$99,2,FALSE)</f>
        <v>10000</v>
      </c>
      <c r="AD83" s="137" t="s">
        <v>196</v>
      </c>
      <c r="AE83" s="30">
        <f>VLOOKUP(AD83,Sheet2!$A$3:$B$99,2,FALSE)</f>
        <v>50000</v>
      </c>
      <c r="AF83" s="131" t="s">
        <v>202</v>
      </c>
      <c r="AG83" s="30">
        <f>VLOOKUP(AF83,Sheet2!$A$3:$B$99,2,FALSE)</f>
        <v>0</v>
      </c>
    </row>
    <row r="84" spans="1:33" ht="9.6999999999999993" customHeight="1">
      <c r="A84" s="48">
        <v>83</v>
      </c>
      <c r="B84" s="51" t="s">
        <v>145</v>
      </c>
      <c r="C84" s="52" t="s">
        <v>144</v>
      </c>
      <c r="D84" s="18" t="s">
        <v>145</v>
      </c>
      <c r="E84" s="19">
        <f t="shared" si="1"/>
        <v>2927200</v>
      </c>
      <c r="F84" s="32" t="s">
        <v>53</v>
      </c>
      <c r="G84" s="21">
        <f>VLOOKUP(F84,Sheet2!$A$3:$B$99,2,FALSE)</f>
        <v>40000</v>
      </c>
      <c r="H84" s="33" t="s">
        <v>94</v>
      </c>
      <c r="I84" s="21">
        <f>VLOOKUP(H84,Sheet2!$A$3:$B$99,2,FALSE)</f>
        <v>1800000</v>
      </c>
      <c r="J84" s="135" t="s">
        <v>170</v>
      </c>
      <c r="K84" s="24">
        <f>VLOOKUP(J84,Sheet2!$A$3:$B$99,2,FALSE)</f>
        <v>10000</v>
      </c>
      <c r="L84" s="34" t="s">
        <v>100</v>
      </c>
      <c r="M84" s="24">
        <f>VLOOKUP(L84,Sheet2!$A$3:$B$99,2,FALSE)</f>
        <v>400000</v>
      </c>
      <c r="N84" s="35" t="s">
        <v>109</v>
      </c>
      <c r="O84" s="26">
        <f>VLOOKUP(N84,Sheet2!$A$3:$B$99,2,FALSE)</f>
        <v>68000</v>
      </c>
      <c r="P84" s="35" t="s">
        <v>32</v>
      </c>
      <c r="Q84" s="26">
        <f>VLOOKUP(P84,Sheet2!$A$3:$B$99,2,FALSE)</f>
        <v>270000</v>
      </c>
      <c r="R84" s="35" t="s">
        <v>81</v>
      </c>
      <c r="S84" s="26">
        <f>VLOOKUP(R84,Sheet2!$A$3:$B$99,2,FALSE)</f>
        <v>196000</v>
      </c>
      <c r="T84" s="132" t="s">
        <v>191</v>
      </c>
      <c r="U84" s="27">
        <f>VLOOKUP(T84,Sheet2!$A$3:$B$99,2,FALSE)</f>
        <v>10000</v>
      </c>
      <c r="V84" s="36" t="s">
        <v>77</v>
      </c>
      <c r="W84" s="27">
        <f>VLOOKUP(V84,Sheet2!$A$3:$B$99,2,FALSE)</f>
        <v>40000</v>
      </c>
      <c r="X84" s="139" t="s">
        <v>169</v>
      </c>
      <c r="Y84" s="27">
        <f>VLOOKUP(X84,Sheet2!$A$3:$B$99,2,FALSE)</f>
        <v>10000</v>
      </c>
      <c r="Z84" s="37" t="s">
        <v>38</v>
      </c>
      <c r="AA84" s="29">
        <f>VLOOKUP(Z84,Sheet2!$A$3:$B$99,2,FALSE)</f>
        <v>23200</v>
      </c>
      <c r="AB84" s="128" t="s">
        <v>97</v>
      </c>
      <c r="AC84" s="29">
        <f>VLOOKUP(AB84,Sheet2!$A$3:$B$99,2,FALSE)</f>
        <v>10000</v>
      </c>
      <c r="AD84" s="137" t="s">
        <v>196</v>
      </c>
      <c r="AE84" s="30">
        <f>VLOOKUP(AD84,Sheet2!$A$3:$B$99,2,FALSE)</f>
        <v>50000</v>
      </c>
      <c r="AF84" s="131" t="s">
        <v>201</v>
      </c>
      <c r="AG84" s="30">
        <f>VLOOKUP(AF84,Sheet2!$A$3:$B$99,2,FALSE)</f>
        <v>0</v>
      </c>
    </row>
    <row r="85" spans="1:33" ht="9.6999999999999993" customHeight="1">
      <c r="A85" s="50">
        <v>84</v>
      </c>
      <c r="B85" s="41" t="s">
        <v>153</v>
      </c>
      <c r="C85" s="52" t="s">
        <v>776</v>
      </c>
      <c r="D85" s="18" t="s">
        <v>153</v>
      </c>
      <c r="E85" s="19">
        <f t="shared" si="1"/>
        <v>2921866</v>
      </c>
      <c r="F85" s="32" t="s">
        <v>41</v>
      </c>
      <c r="G85" s="21">
        <f>VLOOKUP(F85,Sheet2!$A$3:$B$99,2,FALSE)</f>
        <v>335000</v>
      </c>
      <c r="H85" s="33" t="s">
        <v>94</v>
      </c>
      <c r="I85" s="21">
        <f>VLOOKUP(H85,Sheet2!$A$3:$B$99,2,FALSE)</f>
        <v>1800000</v>
      </c>
      <c r="J85" s="34" t="s">
        <v>95</v>
      </c>
      <c r="K85" s="24">
        <f>VLOOKUP(J85,Sheet2!$A$3:$B$99,2,FALSE)</f>
        <v>40000</v>
      </c>
      <c r="L85" s="34" t="s">
        <v>96</v>
      </c>
      <c r="M85" s="24">
        <f>VLOOKUP(L85,Sheet2!$A$3:$B$99,2,FALSE)</f>
        <v>92833</v>
      </c>
      <c r="N85" s="35" t="s">
        <v>109</v>
      </c>
      <c r="O85" s="26">
        <f>VLOOKUP(N85,Sheet2!$A$3:$B$99,2,FALSE)</f>
        <v>68000</v>
      </c>
      <c r="P85" s="35" t="s">
        <v>72</v>
      </c>
      <c r="Q85" s="26">
        <f>VLOOKUP(P85,Sheet2!$A$3:$B$99,2,FALSE)</f>
        <v>92833</v>
      </c>
      <c r="R85" s="35" t="s">
        <v>32</v>
      </c>
      <c r="S85" s="26">
        <f>VLOOKUP(R85,Sheet2!$A$3:$B$99,2,FALSE)</f>
        <v>270000</v>
      </c>
      <c r="T85" s="139" t="s">
        <v>82</v>
      </c>
      <c r="U85" s="27">
        <f>VLOOKUP(T85,Sheet2!$A$3:$B$99,2,FALSE)</f>
        <v>10000</v>
      </c>
      <c r="V85" s="36" t="s">
        <v>86</v>
      </c>
      <c r="W85" s="27">
        <f>VLOOKUP(V85,Sheet2!$A$3:$B$99,2,FALSE)</f>
        <v>120000</v>
      </c>
      <c r="X85" s="139" t="s">
        <v>169</v>
      </c>
      <c r="Y85" s="27">
        <f>VLOOKUP(X85,Sheet2!$A$3:$B$99,2,FALSE)</f>
        <v>10000</v>
      </c>
      <c r="Z85" s="37" t="s">
        <v>38</v>
      </c>
      <c r="AA85" s="29">
        <f>VLOOKUP(Z85,Sheet2!$A$3:$B$99,2,FALSE)</f>
        <v>23200</v>
      </c>
      <c r="AB85" s="128" t="s">
        <v>97</v>
      </c>
      <c r="AC85" s="29">
        <f>VLOOKUP(AB85,Sheet2!$A$3:$B$99,2,FALSE)</f>
        <v>10000</v>
      </c>
      <c r="AD85" s="137" t="s">
        <v>196</v>
      </c>
      <c r="AE85" s="30">
        <f>VLOOKUP(AD85,Sheet2!$A$3:$B$99,2,FALSE)</f>
        <v>50000</v>
      </c>
      <c r="AF85" s="131" t="s">
        <v>202</v>
      </c>
      <c r="AG85" s="30">
        <f>VLOOKUP(AF85,Sheet2!$A$3:$B$99,2,FALSE)</f>
        <v>0</v>
      </c>
    </row>
    <row r="86" spans="1:33" ht="9.6999999999999993" customHeight="1">
      <c r="A86" s="50">
        <v>85</v>
      </c>
      <c r="B86" s="49" t="s">
        <v>155</v>
      </c>
      <c r="C86" s="52" t="s">
        <v>154</v>
      </c>
      <c r="D86" s="18" t="s">
        <v>155</v>
      </c>
      <c r="E86" s="19">
        <f t="shared" si="1"/>
        <v>2918200</v>
      </c>
      <c r="F86" s="32" t="s">
        <v>65</v>
      </c>
      <c r="G86" s="21">
        <f>VLOOKUP(F86,Sheet2!$A$3:$B$99,2,FALSE)</f>
        <v>480000</v>
      </c>
      <c r="H86" s="33" t="s">
        <v>94</v>
      </c>
      <c r="I86" s="21">
        <f>VLOOKUP(H86,Sheet2!$A$3:$B$99,2,FALSE)</f>
        <v>1800000</v>
      </c>
      <c r="J86" s="34" t="s">
        <v>95</v>
      </c>
      <c r="K86" s="24">
        <f>VLOOKUP(J86,Sheet2!$A$3:$B$99,2,FALSE)</f>
        <v>40000</v>
      </c>
      <c r="L86" s="34" t="s">
        <v>64</v>
      </c>
      <c r="M86" s="24">
        <f>VLOOKUP(L86,Sheet2!$A$3:$B$99,2,FALSE)</f>
        <v>135000</v>
      </c>
      <c r="N86" s="35" t="s">
        <v>68</v>
      </c>
      <c r="O86" s="26">
        <f>VLOOKUP(N86,Sheet2!$A$3:$B$99,2,FALSE)</f>
        <v>196000</v>
      </c>
      <c r="P86" s="35" t="s">
        <v>83</v>
      </c>
      <c r="Q86" s="26">
        <f>VLOOKUP(P86,Sheet2!$A$3:$B$99,2,FALSE)</f>
        <v>54000</v>
      </c>
      <c r="R86" s="133" t="s">
        <v>108</v>
      </c>
      <c r="S86" s="26">
        <f>VLOOKUP(R86,Sheet2!$A$3:$B$99,2,FALSE)</f>
        <v>10000</v>
      </c>
      <c r="T86" s="36" t="s">
        <v>86</v>
      </c>
      <c r="U86" s="27">
        <f>VLOOKUP(T86,Sheet2!$A$3:$B$99,2,FALSE)</f>
        <v>120000</v>
      </c>
      <c r="V86" s="139" t="s">
        <v>110</v>
      </c>
      <c r="W86" s="27">
        <f>VLOOKUP(V86,Sheet2!$A$3:$B$99,2,FALSE)</f>
        <v>10000</v>
      </c>
      <c r="X86" s="36" t="s">
        <v>77</v>
      </c>
      <c r="Y86" s="27">
        <f>VLOOKUP(X86,Sheet2!$A$3:$B$99,2,FALSE)</f>
        <v>40000</v>
      </c>
      <c r="Z86" s="37" t="s">
        <v>38</v>
      </c>
      <c r="AA86" s="29">
        <f>VLOOKUP(Z86,Sheet2!$A$3:$B$99,2,FALSE)</f>
        <v>23200</v>
      </c>
      <c r="AB86" s="142" t="s">
        <v>78</v>
      </c>
      <c r="AC86" s="29">
        <f>VLOOKUP(AB86,Sheet2!$A$3:$B$99,2,FALSE)</f>
        <v>10000</v>
      </c>
      <c r="AD86" s="129" t="s">
        <v>199</v>
      </c>
      <c r="AE86" s="30">
        <f>VLOOKUP(AD86,Sheet2!$A$3:$B$99,2,FALSE)</f>
        <v>0</v>
      </c>
      <c r="AF86" s="131" t="s">
        <v>201</v>
      </c>
      <c r="AG86" s="30">
        <f>VLOOKUP(AF86,Sheet2!$A$3:$B$99,2,FALSE)</f>
        <v>0</v>
      </c>
    </row>
    <row r="87" spans="1:33" ht="9.6999999999999993" customHeight="1">
      <c r="A87" s="48">
        <v>86</v>
      </c>
      <c r="B87" s="49" t="s">
        <v>579</v>
      </c>
      <c r="C87" s="52" t="s">
        <v>572</v>
      </c>
      <c r="D87" s="18" t="s">
        <v>581</v>
      </c>
      <c r="E87" s="19">
        <f t="shared" si="1"/>
        <v>2917266</v>
      </c>
      <c r="F87" s="32" t="s">
        <v>65</v>
      </c>
      <c r="G87" s="21">
        <f>VLOOKUP(F87,Sheet2!$A$3:$B$99,2,FALSE)</f>
        <v>480000</v>
      </c>
      <c r="H87" s="33" t="s">
        <v>94</v>
      </c>
      <c r="I87" s="21">
        <f>VLOOKUP(H87,Sheet2!$A$3:$B$99,2,FALSE)</f>
        <v>1800000</v>
      </c>
      <c r="J87" s="34" t="s">
        <v>95</v>
      </c>
      <c r="K87" s="24">
        <f>VLOOKUP(J87,Sheet2!$A$3:$B$99,2,FALSE)</f>
        <v>40000</v>
      </c>
      <c r="L87" s="34" t="s">
        <v>96</v>
      </c>
      <c r="M87" s="24">
        <f>VLOOKUP(L87,Sheet2!$A$3:$B$99,2,FALSE)</f>
        <v>92833</v>
      </c>
      <c r="N87" s="35" t="s">
        <v>109</v>
      </c>
      <c r="O87" s="26">
        <f>VLOOKUP(N87,Sheet2!$A$3:$B$99,2,FALSE)</f>
        <v>68000</v>
      </c>
      <c r="P87" s="35" t="s">
        <v>40</v>
      </c>
      <c r="Q87" s="26">
        <f>VLOOKUP(P87,Sheet2!$A$3:$B$99,2,FALSE)</f>
        <v>92833</v>
      </c>
      <c r="R87" s="35" t="s">
        <v>179</v>
      </c>
      <c r="S87" s="26">
        <f>VLOOKUP(R87,Sheet2!$A$3:$B$99,2,FALSE)</f>
        <v>155000</v>
      </c>
      <c r="T87" s="132" t="s">
        <v>75</v>
      </c>
      <c r="U87" s="27">
        <f>VLOOKUP(T87,Sheet2!$A$3:$B$99,2,FALSE)</f>
        <v>10000</v>
      </c>
      <c r="V87" s="36" t="s">
        <v>184</v>
      </c>
      <c r="W87" s="27">
        <f>VLOOKUP(V87,Sheet2!$A$3:$B$99,2,FALSE)</f>
        <v>68000</v>
      </c>
      <c r="X87" s="36" t="s">
        <v>189</v>
      </c>
      <c r="Y87" s="27">
        <f>VLOOKUP(X87,Sheet2!$A$3:$B$99,2,FALSE)</f>
        <v>27400</v>
      </c>
      <c r="Z87" s="37" t="s">
        <v>38</v>
      </c>
      <c r="AA87" s="29">
        <f>VLOOKUP(Z87,Sheet2!$A$3:$B$99,2,FALSE)</f>
        <v>23200</v>
      </c>
      <c r="AB87" s="142" t="s">
        <v>78</v>
      </c>
      <c r="AC87" s="29">
        <f>VLOOKUP(AB87,Sheet2!$A$3:$B$99,2,FALSE)</f>
        <v>10000</v>
      </c>
      <c r="AD87" s="137" t="s">
        <v>196</v>
      </c>
      <c r="AE87" s="30">
        <f>VLOOKUP(AD87,Sheet2!$A$3:$B$99,2,FALSE)</f>
        <v>50000</v>
      </c>
      <c r="AF87" s="131" t="s">
        <v>202</v>
      </c>
      <c r="AG87" s="30">
        <f>VLOOKUP(AF87,Sheet2!$A$3:$B$99,2,FALSE)</f>
        <v>0</v>
      </c>
    </row>
    <row r="88" spans="1:33" ht="9.6999999999999993" customHeight="1">
      <c r="A88" s="48">
        <v>87</v>
      </c>
      <c r="B88" s="49" t="s">
        <v>803</v>
      </c>
      <c r="C88" s="55" t="s">
        <v>802</v>
      </c>
      <c r="D88" s="18" t="s">
        <v>804</v>
      </c>
      <c r="E88" s="19">
        <f t="shared" si="1"/>
        <v>2910033</v>
      </c>
      <c r="F88" s="32" t="s">
        <v>61</v>
      </c>
      <c r="G88" s="21">
        <f>VLOOKUP(F88,Sheet2!$A$3:$B$99,2,FALSE)</f>
        <v>68000</v>
      </c>
      <c r="H88" s="33" t="s">
        <v>94</v>
      </c>
      <c r="I88" s="21">
        <f>VLOOKUP(H88,Sheet2!$A$3:$B$99,2,FALSE)</f>
        <v>1800000</v>
      </c>
      <c r="J88" s="34" t="s">
        <v>95</v>
      </c>
      <c r="K88" s="24">
        <f>VLOOKUP(J88,Sheet2!$A$3:$B$99,2,FALSE)</f>
        <v>40000</v>
      </c>
      <c r="L88" s="34" t="s">
        <v>96</v>
      </c>
      <c r="M88" s="24">
        <f>VLOOKUP(L88,Sheet2!$A$3:$B$99,2,FALSE)</f>
        <v>92833</v>
      </c>
      <c r="N88" s="35" t="s">
        <v>179</v>
      </c>
      <c r="O88" s="26">
        <f>VLOOKUP(N88,Sheet2!$A$3:$B$99,2,FALSE)</f>
        <v>155000</v>
      </c>
      <c r="P88" s="35" t="s">
        <v>172</v>
      </c>
      <c r="Q88" s="26">
        <f>VLOOKUP(P88,Sheet2!$A$3:$B$99,2,FALSE)</f>
        <v>335000</v>
      </c>
      <c r="R88" s="35" t="s">
        <v>81</v>
      </c>
      <c r="S88" s="26">
        <f>VLOOKUP(R88,Sheet2!$A$3:$B$99,2,FALSE)</f>
        <v>196000</v>
      </c>
      <c r="T88" s="132" t="s">
        <v>191</v>
      </c>
      <c r="U88" s="27">
        <f>VLOOKUP(T88,Sheet2!$A$3:$B$99,2,FALSE)</f>
        <v>10000</v>
      </c>
      <c r="V88" s="36" t="s">
        <v>86</v>
      </c>
      <c r="W88" s="27">
        <f>VLOOKUP(V88,Sheet2!$A$3:$B$99,2,FALSE)</f>
        <v>120000</v>
      </c>
      <c r="X88" s="139" t="s">
        <v>82</v>
      </c>
      <c r="Y88" s="27">
        <f>VLOOKUP(X88,Sheet2!$A$3:$B$99,2,FALSE)</f>
        <v>10000</v>
      </c>
      <c r="Z88" s="37" t="s">
        <v>38</v>
      </c>
      <c r="AA88" s="29">
        <f>VLOOKUP(Z88,Sheet2!$A$3:$B$99,2,FALSE)</f>
        <v>23200</v>
      </c>
      <c r="AB88" s="142" t="s">
        <v>78</v>
      </c>
      <c r="AC88" s="29">
        <f>VLOOKUP(AB88,Sheet2!$A$3:$B$99,2,FALSE)</f>
        <v>10000</v>
      </c>
      <c r="AD88" s="137" t="s">
        <v>196</v>
      </c>
      <c r="AE88" s="30">
        <f>VLOOKUP(AD88,Sheet2!$A$3:$B$99,2,FALSE)</f>
        <v>50000</v>
      </c>
      <c r="AF88" s="131" t="s">
        <v>202</v>
      </c>
      <c r="AG88" s="30">
        <f>VLOOKUP(AF88,Sheet2!$A$3:$B$99,2,FALSE)</f>
        <v>0</v>
      </c>
    </row>
    <row r="89" spans="1:33" ht="9.6999999999999993" customHeight="1">
      <c r="A89" s="50">
        <v>88</v>
      </c>
      <c r="B89" s="49" t="s">
        <v>623</v>
      </c>
      <c r="C89" s="52" t="s">
        <v>622</v>
      </c>
      <c r="D89" s="54" t="s">
        <v>623</v>
      </c>
      <c r="E89" s="19">
        <f t="shared" si="1"/>
        <v>2908666</v>
      </c>
      <c r="F89" s="32" t="s">
        <v>61</v>
      </c>
      <c r="G89" s="21">
        <f>VLOOKUP(F89,Sheet2!$A$3:$B$99,2,FALSE)</f>
        <v>68000</v>
      </c>
      <c r="H89" s="33" t="s">
        <v>94</v>
      </c>
      <c r="I89" s="21">
        <f>VLOOKUP(H89,Sheet2!$A$3:$B$99,2,FALSE)</f>
        <v>1800000</v>
      </c>
      <c r="J89" s="135" t="s">
        <v>170</v>
      </c>
      <c r="K89" s="24">
        <f>VLOOKUP(J89,Sheet2!$A$3:$B$99,2,FALSE)</f>
        <v>10000</v>
      </c>
      <c r="L89" s="34" t="s">
        <v>95</v>
      </c>
      <c r="M89" s="24">
        <f>VLOOKUP(L89,Sheet2!$A$3:$B$99,2,FALSE)</f>
        <v>40000</v>
      </c>
      <c r="N89" s="35" t="s">
        <v>72</v>
      </c>
      <c r="O89" s="26">
        <f>VLOOKUP(N89,Sheet2!$A$3:$B$99,2,FALSE)</f>
        <v>92833</v>
      </c>
      <c r="P89" s="35" t="s">
        <v>172</v>
      </c>
      <c r="Q89" s="26">
        <f>VLOOKUP(P89,Sheet2!$A$3:$B$99,2,FALSE)</f>
        <v>335000</v>
      </c>
      <c r="R89" s="35" t="s">
        <v>32</v>
      </c>
      <c r="S89" s="26">
        <f>VLOOKUP(R89,Sheet2!$A$3:$B$99,2,FALSE)</f>
        <v>270000</v>
      </c>
      <c r="T89" s="36" t="s">
        <v>86</v>
      </c>
      <c r="U89" s="27">
        <f>VLOOKUP(T89,Sheet2!$A$3:$B$99,2,FALSE)</f>
        <v>120000</v>
      </c>
      <c r="V89" s="139" t="s">
        <v>82</v>
      </c>
      <c r="W89" s="27">
        <f>VLOOKUP(V89,Sheet2!$A$3:$B$99,2,FALSE)</f>
        <v>10000</v>
      </c>
      <c r="X89" s="132" t="s">
        <v>190</v>
      </c>
      <c r="Y89" s="27">
        <f>VLOOKUP(X89,Sheet2!$A$3:$B$99,2,FALSE)</f>
        <v>10000</v>
      </c>
      <c r="Z89" s="37" t="s">
        <v>48</v>
      </c>
      <c r="AA89" s="29">
        <f>VLOOKUP(Z89,Sheet2!$A$3:$B$99,2,FALSE)</f>
        <v>92833</v>
      </c>
      <c r="AB89" s="142" t="s">
        <v>78</v>
      </c>
      <c r="AC89" s="29">
        <f>VLOOKUP(AB89,Sheet2!$A$3:$B$99,2,FALSE)</f>
        <v>10000</v>
      </c>
      <c r="AD89" s="137" t="s">
        <v>196</v>
      </c>
      <c r="AE89" s="30">
        <f>VLOOKUP(AD89,Sheet2!$A$3:$B$99,2,FALSE)</f>
        <v>50000</v>
      </c>
      <c r="AF89" s="131" t="s">
        <v>202</v>
      </c>
      <c r="AG89" s="30">
        <f>VLOOKUP(AF89,Sheet2!$A$3:$B$99,2,FALSE)</f>
        <v>0</v>
      </c>
    </row>
    <row r="90" spans="1:33" ht="9.6999999999999993" customHeight="1">
      <c r="A90" s="50">
        <v>89</v>
      </c>
      <c r="B90" s="49" t="s">
        <v>550</v>
      </c>
      <c r="C90" s="52" t="s">
        <v>549</v>
      </c>
      <c r="D90" s="54" t="s">
        <v>550</v>
      </c>
      <c r="E90" s="19">
        <f t="shared" si="1"/>
        <v>2906033</v>
      </c>
      <c r="F90" s="32" t="s">
        <v>52</v>
      </c>
      <c r="G90" s="21">
        <f>VLOOKUP(F90,Sheet2!$A$3:$B$99,2,FALSE)</f>
        <v>135000</v>
      </c>
      <c r="H90" s="33" t="s">
        <v>94</v>
      </c>
      <c r="I90" s="21">
        <f>VLOOKUP(H90,Sheet2!$A$3:$B$99,2,FALSE)</f>
        <v>1800000</v>
      </c>
      <c r="J90" s="34" t="s">
        <v>95</v>
      </c>
      <c r="K90" s="24">
        <f>VLOOKUP(J90,Sheet2!$A$3:$B$99,2,FALSE)</f>
        <v>40000</v>
      </c>
      <c r="L90" s="34" t="s">
        <v>96</v>
      </c>
      <c r="M90" s="24">
        <f>VLOOKUP(L90,Sheet2!$A$3:$B$99,2,FALSE)</f>
        <v>92833</v>
      </c>
      <c r="N90" s="35" t="s">
        <v>83</v>
      </c>
      <c r="O90" s="26">
        <f>VLOOKUP(N90,Sheet2!$A$3:$B$99,2,FALSE)</f>
        <v>54000</v>
      </c>
      <c r="P90" s="35" t="s">
        <v>172</v>
      </c>
      <c r="Q90" s="26">
        <f>VLOOKUP(P90,Sheet2!$A$3:$B$99,2,FALSE)</f>
        <v>335000</v>
      </c>
      <c r="R90" s="35" t="s">
        <v>68</v>
      </c>
      <c r="S90" s="26">
        <f>VLOOKUP(R90,Sheet2!$A$3:$B$99,2,FALSE)</f>
        <v>196000</v>
      </c>
      <c r="T90" s="36" t="s">
        <v>86</v>
      </c>
      <c r="U90" s="27">
        <f>VLOOKUP(T90,Sheet2!$A$3:$B$99,2,FALSE)</f>
        <v>120000</v>
      </c>
      <c r="V90" s="139" t="s">
        <v>82</v>
      </c>
      <c r="W90" s="27">
        <f>VLOOKUP(V90,Sheet2!$A$3:$B$99,2,FALSE)</f>
        <v>10000</v>
      </c>
      <c r="X90" s="36" t="s">
        <v>192</v>
      </c>
      <c r="Y90" s="27">
        <f>VLOOKUP(X90,Sheet2!$A$3:$B$99,2,FALSE)</f>
        <v>40000</v>
      </c>
      <c r="Z90" s="37" t="s">
        <v>38</v>
      </c>
      <c r="AA90" s="29">
        <f>VLOOKUP(Z90,Sheet2!$A$3:$B$99,2,FALSE)</f>
        <v>23200</v>
      </c>
      <c r="AB90" s="142" t="s">
        <v>78</v>
      </c>
      <c r="AC90" s="29">
        <f>VLOOKUP(AB90,Sheet2!$A$3:$B$99,2,FALSE)</f>
        <v>10000</v>
      </c>
      <c r="AD90" s="137" t="s">
        <v>196</v>
      </c>
      <c r="AE90" s="30">
        <f>VLOOKUP(AD90,Sheet2!$A$3:$B$99,2,FALSE)</f>
        <v>50000</v>
      </c>
      <c r="AF90" s="131" t="s">
        <v>202</v>
      </c>
      <c r="AG90" s="30">
        <f>VLOOKUP(AF90,Sheet2!$A$3:$B$99,2,FALSE)</f>
        <v>0</v>
      </c>
    </row>
    <row r="91" spans="1:33" ht="9.6999999999999993" customHeight="1">
      <c r="A91" s="48">
        <v>90</v>
      </c>
      <c r="B91" s="49" t="s">
        <v>371</v>
      </c>
      <c r="C91" s="52" t="s">
        <v>370</v>
      </c>
      <c r="D91" s="54" t="s">
        <v>369</v>
      </c>
      <c r="E91" s="19">
        <f t="shared" si="1"/>
        <v>2904433</v>
      </c>
      <c r="F91" s="32" t="s">
        <v>65</v>
      </c>
      <c r="G91" s="21">
        <f>VLOOKUP(F91,Sheet2!$A$3:$B$99,2,FALSE)</f>
        <v>480000</v>
      </c>
      <c r="H91" s="33" t="s">
        <v>94</v>
      </c>
      <c r="I91" s="21">
        <f>VLOOKUP(H91,Sheet2!$A$3:$B$99,2,FALSE)</f>
        <v>1800000</v>
      </c>
      <c r="J91" s="135" t="s">
        <v>170</v>
      </c>
      <c r="K91" s="24">
        <f>VLOOKUP(J91,Sheet2!$A$3:$B$99,2,FALSE)</f>
        <v>10000</v>
      </c>
      <c r="L91" s="34" t="s">
        <v>96</v>
      </c>
      <c r="M91" s="24">
        <f>VLOOKUP(L91,Sheet2!$A$3:$B$99,2,FALSE)</f>
        <v>92833</v>
      </c>
      <c r="N91" s="133" t="s">
        <v>108</v>
      </c>
      <c r="O91" s="26">
        <f>VLOOKUP(N91,Sheet2!$A$3:$B$99,2,FALSE)</f>
        <v>10000</v>
      </c>
      <c r="P91" s="35" t="s">
        <v>179</v>
      </c>
      <c r="Q91" s="26">
        <f>VLOOKUP(P91,Sheet2!$A$3:$B$99,2,FALSE)</f>
        <v>155000</v>
      </c>
      <c r="R91" s="35" t="s">
        <v>177</v>
      </c>
      <c r="S91" s="26">
        <f>VLOOKUP(R91,Sheet2!$A$3:$B$99,2,FALSE)</f>
        <v>196000</v>
      </c>
      <c r="T91" s="36" t="s">
        <v>188</v>
      </c>
      <c r="U91" s="27">
        <f>VLOOKUP(T91,Sheet2!$A$3:$B$99,2,FALSE)</f>
        <v>40000</v>
      </c>
      <c r="V91" s="139" t="s">
        <v>193</v>
      </c>
      <c r="W91" s="27">
        <f>VLOOKUP(V91,Sheet2!$A$3:$B$99,2,FALSE)</f>
        <v>10000</v>
      </c>
      <c r="X91" s="36" t="s">
        <v>189</v>
      </c>
      <c r="Y91" s="27">
        <f>VLOOKUP(X91,Sheet2!$A$3:$B$99,2,FALSE)</f>
        <v>27400</v>
      </c>
      <c r="Z91" s="37" t="s">
        <v>38</v>
      </c>
      <c r="AA91" s="29">
        <f>VLOOKUP(Z91,Sheet2!$A$3:$B$99,2,FALSE)</f>
        <v>23200</v>
      </c>
      <c r="AB91" s="128" t="s">
        <v>44</v>
      </c>
      <c r="AC91" s="29">
        <f>VLOOKUP(AB91,Sheet2!$A$3:$B$99,2,FALSE)</f>
        <v>10000</v>
      </c>
      <c r="AD91" s="137" t="s">
        <v>196</v>
      </c>
      <c r="AE91" s="30">
        <f>VLOOKUP(AD91,Sheet2!$A$3:$B$99,2,FALSE)</f>
        <v>50000</v>
      </c>
      <c r="AF91" s="131" t="s">
        <v>198</v>
      </c>
      <c r="AG91" s="30">
        <f>VLOOKUP(AF91,Sheet2!$A$3:$B$99,2,FALSE)</f>
        <v>0</v>
      </c>
    </row>
    <row r="92" spans="1:33" ht="9.6999999999999993" customHeight="1">
      <c r="A92" s="48">
        <v>91</v>
      </c>
      <c r="B92" s="49" t="s">
        <v>654</v>
      </c>
      <c r="C92" s="52" t="s">
        <v>653</v>
      </c>
      <c r="D92" s="54" t="s">
        <v>393</v>
      </c>
      <c r="E92" s="19">
        <f t="shared" si="1"/>
        <v>2901800</v>
      </c>
      <c r="F92" s="32" t="s">
        <v>65</v>
      </c>
      <c r="G92" s="21">
        <f>VLOOKUP(F92,Sheet2!$A$3:$B$99,2,FALSE)</f>
        <v>480000</v>
      </c>
      <c r="H92" s="33" t="s">
        <v>94</v>
      </c>
      <c r="I92" s="21">
        <f>VLOOKUP(H92,Sheet2!$A$3:$B$99,2,FALSE)</f>
        <v>1800000</v>
      </c>
      <c r="J92" s="135" t="s">
        <v>170</v>
      </c>
      <c r="K92" s="24">
        <f>VLOOKUP(J92,Sheet2!$A$3:$B$99,2,FALSE)</f>
        <v>10000</v>
      </c>
      <c r="L92" s="34" t="s">
        <v>95</v>
      </c>
      <c r="M92" s="24">
        <f>VLOOKUP(L92,Sheet2!$A$3:$B$99,2,FALSE)</f>
        <v>40000</v>
      </c>
      <c r="N92" s="35" t="s">
        <v>109</v>
      </c>
      <c r="O92" s="26">
        <f>VLOOKUP(N92,Sheet2!$A$3:$B$99,2,FALSE)</f>
        <v>68000</v>
      </c>
      <c r="P92" s="35" t="s">
        <v>32</v>
      </c>
      <c r="Q92" s="26">
        <f>VLOOKUP(P92,Sheet2!$A$3:$B$99,2,FALSE)</f>
        <v>270000</v>
      </c>
      <c r="R92" s="133" t="s">
        <v>108</v>
      </c>
      <c r="S92" s="26">
        <f>VLOOKUP(R92,Sheet2!$A$3:$B$99,2,FALSE)</f>
        <v>10000</v>
      </c>
      <c r="T92" s="36" t="s">
        <v>86</v>
      </c>
      <c r="U92" s="27">
        <f>VLOOKUP(T92,Sheet2!$A$3:$B$99,2,FALSE)</f>
        <v>120000</v>
      </c>
      <c r="V92" s="132" t="s">
        <v>181</v>
      </c>
      <c r="W92" s="27">
        <f>VLOOKUP(V92,Sheet2!$A$3:$B$99,2,FALSE)</f>
        <v>10000</v>
      </c>
      <c r="X92" s="139" t="s">
        <v>187</v>
      </c>
      <c r="Y92" s="27">
        <f>VLOOKUP(X92,Sheet2!$A$3:$B$99,2,FALSE)</f>
        <v>10000</v>
      </c>
      <c r="Z92" s="37" t="s">
        <v>76</v>
      </c>
      <c r="AA92" s="29">
        <f>VLOOKUP(Z92,Sheet2!$A$3:$B$99,2,FALSE)</f>
        <v>23800</v>
      </c>
      <c r="AB92" s="128" t="s">
        <v>63</v>
      </c>
      <c r="AC92" s="29">
        <f>VLOOKUP(AB92,Sheet2!$A$3:$B$99,2,FALSE)</f>
        <v>10000</v>
      </c>
      <c r="AD92" s="137" t="s">
        <v>196</v>
      </c>
      <c r="AE92" s="30">
        <f>VLOOKUP(AD92,Sheet2!$A$3:$B$99,2,FALSE)</f>
        <v>50000</v>
      </c>
      <c r="AF92" s="131" t="s">
        <v>201</v>
      </c>
      <c r="AG92" s="30">
        <f>VLOOKUP(AF92,Sheet2!$A$3:$B$99,2,FALSE)</f>
        <v>0</v>
      </c>
    </row>
    <row r="93" spans="1:33" ht="9.6999999999999993" customHeight="1">
      <c r="A93" s="50">
        <v>92</v>
      </c>
      <c r="B93" s="49" t="s">
        <v>247</v>
      </c>
      <c r="C93" s="52" t="s">
        <v>248</v>
      </c>
      <c r="D93" s="54" t="s">
        <v>244</v>
      </c>
      <c r="E93" s="19">
        <f t="shared" si="1"/>
        <v>2901666</v>
      </c>
      <c r="F93" s="32" t="s">
        <v>65</v>
      </c>
      <c r="G93" s="21">
        <f>VLOOKUP(F93,Sheet2!$A$3:$B$99,2,FALSE)</f>
        <v>480000</v>
      </c>
      <c r="H93" s="33" t="s">
        <v>94</v>
      </c>
      <c r="I93" s="21">
        <f>VLOOKUP(H93,Sheet2!$A$3:$B$99,2,FALSE)</f>
        <v>1800000</v>
      </c>
      <c r="J93" s="34" t="s">
        <v>95</v>
      </c>
      <c r="K93" s="24">
        <f>VLOOKUP(J93,Sheet2!$A$3:$B$99,2,FALSE)</f>
        <v>40000</v>
      </c>
      <c r="L93" s="34" t="s">
        <v>96</v>
      </c>
      <c r="M93" s="24">
        <f>VLOOKUP(L93,Sheet2!$A$3:$B$99,2,FALSE)</f>
        <v>92833</v>
      </c>
      <c r="N93" s="35" t="s">
        <v>40</v>
      </c>
      <c r="O93" s="26">
        <f>VLOOKUP(N93,Sheet2!$A$3:$B$99,2,FALSE)</f>
        <v>92833</v>
      </c>
      <c r="P93" s="35" t="s">
        <v>81</v>
      </c>
      <c r="Q93" s="26">
        <f>VLOOKUP(P93,Sheet2!$A$3:$B$99,2,FALSE)</f>
        <v>196000</v>
      </c>
      <c r="R93" s="133" t="s">
        <v>108</v>
      </c>
      <c r="S93" s="26">
        <f>VLOOKUP(R93,Sheet2!$A$3:$B$99,2,FALSE)</f>
        <v>10000</v>
      </c>
      <c r="T93" s="132" t="s">
        <v>75</v>
      </c>
      <c r="U93" s="27">
        <f>VLOOKUP(T93,Sheet2!$A$3:$B$99,2,FALSE)</f>
        <v>10000</v>
      </c>
      <c r="V93" s="36" t="s">
        <v>86</v>
      </c>
      <c r="W93" s="27">
        <f>VLOOKUP(V93,Sheet2!$A$3:$B$99,2,FALSE)</f>
        <v>120000</v>
      </c>
      <c r="X93" s="36" t="s">
        <v>77</v>
      </c>
      <c r="Y93" s="27">
        <f>VLOOKUP(X93,Sheet2!$A$3:$B$99,2,FALSE)</f>
        <v>40000</v>
      </c>
      <c r="Z93" s="128" t="s">
        <v>97</v>
      </c>
      <c r="AA93" s="29">
        <f>VLOOKUP(Z93,Sheet2!$A$3:$B$99,2,FALSE)</f>
        <v>10000</v>
      </c>
      <c r="AB93" s="142" t="s">
        <v>78</v>
      </c>
      <c r="AC93" s="29">
        <f>VLOOKUP(AB93,Sheet2!$A$3:$B$99,2,FALSE)</f>
        <v>10000</v>
      </c>
      <c r="AD93" s="129" t="s">
        <v>198</v>
      </c>
      <c r="AE93" s="30">
        <f>VLOOKUP(AD93,Sheet2!$A$3:$B$99,2,FALSE)</f>
        <v>0</v>
      </c>
      <c r="AF93" s="131" t="s">
        <v>202</v>
      </c>
      <c r="AG93" s="30">
        <f>VLOOKUP(AF93,Sheet2!$A$3:$B$99,2,FALSE)</f>
        <v>0</v>
      </c>
    </row>
    <row r="94" spans="1:33" ht="9.6999999999999993" customHeight="1">
      <c r="A94" s="50">
        <v>93</v>
      </c>
      <c r="B94" s="49" t="s">
        <v>690</v>
      </c>
      <c r="C94" s="52" t="s">
        <v>692</v>
      </c>
      <c r="D94" s="54" t="s">
        <v>690</v>
      </c>
      <c r="E94" s="19">
        <f t="shared" si="1"/>
        <v>2896000</v>
      </c>
      <c r="F94" s="32" t="s">
        <v>41</v>
      </c>
      <c r="G94" s="21">
        <f>VLOOKUP(F94,Sheet2!$A$3:$B$99,2,FALSE)</f>
        <v>335000</v>
      </c>
      <c r="H94" s="33" t="s">
        <v>94</v>
      </c>
      <c r="I94" s="21">
        <f>VLOOKUP(H94,Sheet2!$A$3:$B$99,2,FALSE)</f>
        <v>1800000</v>
      </c>
      <c r="J94" s="34" t="s">
        <v>95</v>
      </c>
      <c r="K94" s="24">
        <f>VLOOKUP(J94,Sheet2!$A$3:$B$99,2,FALSE)</f>
        <v>40000</v>
      </c>
      <c r="L94" s="140" t="s">
        <v>104</v>
      </c>
      <c r="M94" s="24">
        <f>VLOOKUP(L94,Sheet2!$A$3:$B$99,2,FALSE)</f>
        <v>10000</v>
      </c>
      <c r="N94" s="35" t="s">
        <v>178</v>
      </c>
      <c r="O94" s="26">
        <f>VLOOKUP(N94,Sheet2!$A$3:$B$99,2,FALSE)</f>
        <v>54000</v>
      </c>
      <c r="P94" s="35" t="s">
        <v>172</v>
      </c>
      <c r="Q94" s="26">
        <f>VLOOKUP(P94,Sheet2!$A$3:$B$99,2,FALSE)</f>
        <v>335000</v>
      </c>
      <c r="R94" s="35" t="s">
        <v>175</v>
      </c>
      <c r="S94" s="26">
        <f>VLOOKUP(R94,Sheet2!$A$3:$B$99,2,FALSE)</f>
        <v>54000</v>
      </c>
      <c r="T94" s="36" t="s">
        <v>86</v>
      </c>
      <c r="U94" s="27">
        <f>VLOOKUP(T94,Sheet2!$A$3:$B$99,2,FALSE)</f>
        <v>120000</v>
      </c>
      <c r="V94" s="36" t="s">
        <v>184</v>
      </c>
      <c r="W94" s="27">
        <f>VLOOKUP(V94,Sheet2!$A$3:$B$99,2,FALSE)</f>
        <v>68000</v>
      </c>
      <c r="X94" s="139" t="s">
        <v>187</v>
      </c>
      <c r="Y94" s="27">
        <f>VLOOKUP(X94,Sheet2!$A$3:$B$99,2,FALSE)</f>
        <v>10000</v>
      </c>
      <c r="Z94" s="128" t="s">
        <v>43</v>
      </c>
      <c r="AA94" s="29">
        <f>VLOOKUP(Z94,Sheet2!$A$3:$B$99,2,FALSE)</f>
        <v>10000</v>
      </c>
      <c r="AB94" s="128" t="s">
        <v>97</v>
      </c>
      <c r="AC94" s="29">
        <f>VLOOKUP(AB94,Sheet2!$A$3:$B$99,2,FALSE)</f>
        <v>10000</v>
      </c>
      <c r="AD94" s="137" t="s">
        <v>196</v>
      </c>
      <c r="AE94" s="30">
        <f>VLOOKUP(AD94,Sheet2!$A$3:$B$99,2,FALSE)</f>
        <v>50000</v>
      </c>
      <c r="AF94" s="131" t="s">
        <v>202</v>
      </c>
      <c r="AG94" s="30">
        <f>VLOOKUP(AF94,Sheet2!$A$3:$B$99,2,FALSE)</f>
        <v>0</v>
      </c>
    </row>
    <row r="95" spans="1:33" ht="9.6999999999999993" customHeight="1">
      <c r="A95" s="48">
        <v>94</v>
      </c>
      <c r="B95" s="49" t="s">
        <v>568</v>
      </c>
      <c r="C95" s="52" t="s">
        <v>569</v>
      </c>
      <c r="D95" s="54" t="s">
        <v>565</v>
      </c>
      <c r="E95" s="19">
        <f t="shared" si="1"/>
        <v>2887633</v>
      </c>
      <c r="F95" s="32" t="s">
        <v>41</v>
      </c>
      <c r="G95" s="21">
        <f>VLOOKUP(F95,Sheet2!$A$3:$B$99,2,FALSE)</f>
        <v>335000</v>
      </c>
      <c r="H95" s="33" t="s">
        <v>94</v>
      </c>
      <c r="I95" s="21">
        <f>VLOOKUP(H95,Sheet2!$A$3:$B$99,2,FALSE)</f>
        <v>1800000</v>
      </c>
      <c r="J95" s="34" t="s">
        <v>95</v>
      </c>
      <c r="K95" s="24">
        <f>VLOOKUP(J95,Sheet2!$A$3:$B$99,2,FALSE)</f>
        <v>40000</v>
      </c>
      <c r="L95" s="34" t="s">
        <v>96</v>
      </c>
      <c r="M95" s="24">
        <f>VLOOKUP(L95,Sheet2!$A$3:$B$99,2,FALSE)</f>
        <v>92833</v>
      </c>
      <c r="N95" s="35" t="s">
        <v>81</v>
      </c>
      <c r="O95" s="26">
        <f>VLOOKUP(N95,Sheet2!$A$3:$B$99,2,FALSE)</f>
        <v>196000</v>
      </c>
      <c r="P95" s="35" t="s">
        <v>178</v>
      </c>
      <c r="Q95" s="26">
        <f>VLOOKUP(P95,Sheet2!$A$3:$B$99,2,FALSE)</f>
        <v>54000</v>
      </c>
      <c r="R95" s="35" t="s">
        <v>68</v>
      </c>
      <c r="S95" s="26">
        <f>VLOOKUP(R95,Sheet2!$A$3:$B$99,2,FALSE)</f>
        <v>196000</v>
      </c>
      <c r="T95" s="132" t="s">
        <v>75</v>
      </c>
      <c r="U95" s="27">
        <f>VLOOKUP(T95,Sheet2!$A$3:$B$99,2,FALSE)</f>
        <v>10000</v>
      </c>
      <c r="V95" s="36" t="s">
        <v>86</v>
      </c>
      <c r="W95" s="27">
        <f>VLOOKUP(V95,Sheet2!$A$3:$B$99,2,FALSE)</f>
        <v>120000</v>
      </c>
      <c r="X95" s="139" t="s">
        <v>82</v>
      </c>
      <c r="Y95" s="27">
        <f>VLOOKUP(X95,Sheet2!$A$3:$B$99,2,FALSE)</f>
        <v>10000</v>
      </c>
      <c r="Z95" s="37" t="s">
        <v>76</v>
      </c>
      <c r="AA95" s="29">
        <f>VLOOKUP(Z95,Sheet2!$A$3:$B$99,2,FALSE)</f>
        <v>23800</v>
      </c>
      <c r="AB95" s="128" t="s">
        <v>207</v>
      </c>
      <c r="AC95" s="29">
        <f>VLOOKUP(AB95,Sheet2!$A$3:$B$99,2,FALSE)</f>
        <v>10000</v>
      </c>
      <c r="AD95" s="129" t="s">
        <v>198</v>
      </c>
      <c r="AE95" s="30">
        <f>VLOOKUP(AD95,Sheet2!$A$3:$B$99,2,FALSE)</f>
        <v>0</v>
      </c>
      <c r="AF95" s="131" t="s">
        <v>201</v>
      </c>
      <c r="AG95" s="30">
        <f>VLOOKUP(AF95,Sheet2!$A$3:$B$99,2,FALSE)</f>
        <v>0</v>
      </c>
    </row>
    <row r="96" spans="1:33" ht="9.6999999999999993" customHeight="1">
      <c r="A96" s="48">
        <v>95</v>
      </c>
      <c r="B96" s="49" t="s">
        <v>858</v>
      </c>
      <c r="C96" s="52" t="s">
        <v>856</v>
      </c>
      <c r="D96" s="18" t="s">
        <v>859</v>
      </c>
      <c r="E96" s="19">
        <f t="shared" si="1"/>
        <v>2884233</v>
      </c>
      <c r="F96" s="32" t="s">
        <v>65</v>
      </c>
      <c r="G96" s="21">
        <f>VLOOKUP(F96,Sheet2!$A$3:$B$99,2,FALSE)</f>
        <v>480000</v>
      </c>
      <c r="H96" s="33" t="s">
        <v>94</v>
      </c>
      <c r="I96" s="21">
        <f>VLOOKUP(H96,Sheet2!$A$3:$B$99,2,FALSE)</f>
        <v>1800000</v>
      </c>
      <c r="J96" s="34" t="s">
        <v>95</v>
      </c>
      <c r="K96" s="24">
        <f>VLOOKUP(J96,Sheet2!$A$3:$B$99,2,FALSE)</f>
        <v>40000</v>
      </c>
      <c r="L96" s="34" t="s">
        <v>59</v>
      </c>
      <c r="M96" s="24">
        <f>VLOOKUP(L96,Sheet2!$A$3:$B$99,2,FALSE)</f>
        <v>30000</v>
      </c>
      <c r="N96" s="35" t="s">
        <v>72</v>
      </c>
      <c r="O96" s="26">
        <f>VLOOKUP(N96,Sheet2!$A$3:$B$99,2,FALSE)</f>
        <v>92833</v>
      </c>
      <c r="P96" s="35" t="s">
        <v>178</v>
      </c>
      <c r="Q96" s="26">
        <f>VLOOKUP(P96,Sheet2!$A$3:$B$99,2,FALSE)</f>
        <v>54000</v>
      </c>
      <c r="R96" s="35" t="s">
        <v>32</v>
      </c>
      <c r="S96" s="26">
        <f>VLOOKUP(R96,Sheet2!$A$3:$B$99,2,FALSE)</f>
        <v>270000</v>
      </c>
      <c r="T96" s="132" t="s">
        <v>75</v>
      </c>
      <c r="U96" s="27">
        <f>VLOOKUP(T96,Sheet2!$A$3:$B$99,2,FALSE)</f>
        <v>10000</v>
      </c>
      <c r="V96" s="139" t="s">
        <v>110</v>
      </c>
      <c r="W96" s="27">
        <f>VLOOKUP(V96,Sheet2!$A$3:$B$99,2,FALSE)</f>
        <v>10000</v>
      </c>
      <c r="X96" s="36" t="s">
        <v>189</v>
      </c>
      <c r="Y96" s="27">
        <f>VLOOKUP(X96,Sheet2!$A$3:$B$99,2,FALSE)</f>
        <v>27400</v>
      </c>
      <c r="Z96" s="128" t="s">
        <v>207</v>
      </c>
      <c r="AA96" s="29">
        <f>VLOOKUP(Z96,Sheet2!$A$3:$B$99,2,FALSE)</f>
        <v>10000</v>
      </c>
      <c r="AB96" s="128" t="s">
        <v>44</v>
      </c>
      <c r="AC96" s="29">
        <f>VLOOKUP(AB96,Sheet2!$A$3:$B$99,2,FALSE)</f>
        <v>10000</v>
      </c>
      <c r="AD96" s="137" t="s">
        <v>196</v>
      </c>
      <c r="AE96" s="30">
        <f>VLOOKUP(AD96,Sheet2!$A$3:$B$99,2,FALSE)</f>
        <v>50000</v>
      </c>
      <c r="AF96" s="131" t="s">
        <v>202</v>
      </c>
      <c r="AG96" s="30">
        <f>VLOOKUP(AF96,Sheet2!$A$3:$B$99,2,FALSE)</f>
        <v>0</v>
      </c>
    </row>
    <row r="97" spans="1:33" ht="9.6999999999999993" customHeight="1">
      <c r="A97" s="50">
        <v>96</v>
      </c>
      <c r="B97" s="49" t="s">
        <v>294</v>
      </c>
      <c r="C97" s="52" t="s">
        <v>295</v>
      </c>
      <c r="D97" s="54" t="s">
        <v>294</v>
      </c>
      <c r="E97" s="19">
        <f t="shared" si="1"/>
        <v>2876266</v>
      </c>
      <c r="F97" s="32" t="s">
        <v>65</v>
      </c>
      <c r="G97" s="21">
        <f>VLOOKUP(F97,Sheet2!$A$3:$B$99,2,FALSE)</f>
        <v>480000</v>
      </c>
      <c r="H97" s="33" t="s">
        <v>94</v>
      </c>
      <c r="I97" s="21">
        <f>VLOOKUP(H97,Sheet2!$A$3:$B$99,2,FALSE)</f>
        <v>1800000</v>
      </c>
      <c r="J97" s="34" t="s">
        <v>96</v>
      </c>
      <c r="K97" s="24">
        <f>VLOOKUP(J97,Sheet2!$A$3:$B$99,2,FALSE)</f>
        <v>92833</v>
      </c>
      <c r="L97" s="34" t="s">
        <v>95</v>
      </c>
      <c r="M97" s="24">
        <f>VLOOKUP(L97,Sheet2!$A$3:$B$99,2,FALSE)</f>
        <v>40000</v>
      </c>
      <c r="N97" s="35" t="s">
        <v>72</v>
      </c>
      <c r="O97" s="26">
        <f>VLOOKUP(N97,Sheet2!$A$3:$B$99,2,FALSE)</f>
        <v>92833</v>
      </c>
      <c r="P97" s="35" t="s">
        <v>179</v>
      </c>
      <c r="Q97" s="26">
        <f>VLOOKUP(P97,Sheet2!$A$3:$B$99,2,FALSE)</f>
        <v>155000</v>
      </c>
      <c r="R97" s="35" t="s">
        <v>74</v>
      </c>
      <c r="S97" s="26">
        <f>VLOOKUP(R97,Sheet2!$A$3:$B$99,2,FALSE)</f>
        <v>25600</v>
      </c>
      <c r="T97" s="132" t="s">
        <v>75</v>
      </c>
      <c r="U97" s="27">
        <f>VLOOKUP(T97,Sheet2!$A$3:$B$99,2,FALSE)</f>
        <v>10000</v>
      </c>
      <c r="V97" s="36" t="s">
        <v>86</v>
      </c>
      <c r="W97" s="27">
        <f>VLOOKUP(V97,Sheet2!$A$3:$B$99,2,FALSE)</f>
        <v>120000</v>
      </c>
      <c r="X97" s="36" t="s">
        <v>77</v>
      </c>
      <c r="Y97" s="27">
        <f>VLOOKUP(X97,Sheet2!$A$3:$B$99,2,FALSE)</f>
        <v>40000</v>
      </c>
      <c r="Z97" s="128" t="s">
        <v>44</v>
      </c>
      <c r="AA97" s="29">
        <f>VLOOKUP(Z97,Sheet2!$A$3:$B$99,2,FALSE)</f>
        <v>10000</v>
      </c>
      <c r="AB97" s="128" t="s">
        <v>97</v>
      </c>
      <c r="AC97" s="29">
        <f>VLOOKUP(AB97,Sheet2!$A$3:$B$99,2,FALSE)</f>
        <v>10000</v>
      </c>
      <c r="AD97" s="129" t="s">
        <v>198</v>
      </c>
      <c r="AE97" s="30">
        <f>VLOOKUP(AD97,Sheet2!$A$3:$B$99,2,FALSE)</f>
        <v>0</v>
      </c>
      <c r="AF97" s="131" t="s">
        <v>201</v>
      </c>
      <c r="AG97" s="30">
        <f>VLOOKUP(AF97,Sheet2!$A$3:$B$99,2,FALSE)</f>
        <v>0</v>
      </c>
    </row>
    <row r="98" spans="1:33" ht="9.6999999999999993" customHeight="1">
      <c r="A98" s="50">
        <v>97</v>
      </c>
      <c r="B98" s="49" t="s">
        <v>682</v>
      </c>
      <c r="C98" s="52" t="s">
        <v>681</v>
      </c>
      <c r="D98" s="54" t="s">
        <v>682</v>
      </c>
      <c r="E98" s="19">
        <f t="shared" si="1"/>
        <v>2875000</v>
      </c>
      <c r="F98" s="32" t="s">
        <v>52</v>
      </c>
      <c r="G98" s="21">
        <f>VLOOKUP(F98,Sheet2!$A$3:$B$99,2,FALSE)</f>
        <v>135000</v>
      </c>
      <c r="H98" s="33" t="s">
        <v>94</v>
      </c>
      <c r="I98" s="21">
        <f>VLOOKUP(H98,Sheet2!$A$3:$B$99,2,FALSE)</f>
        <v>1800000</v>
      </c>
      <c r="J98" s="34" t="s">
        <v>100</v>
      </c>
      <c r="K98" s="24">
        <f>VLOOKUP(J98,Sheet2!$A$3:$B$99,2,FALSE)</f>
        <v>400000</v>
      </c>
      <c r="L98" s="34" t="s">
        <v>95</v>
      </c>
      <c r="M98" s="24">
        <f>VLOOKUP(L98,Sheet2!$A$3:$B$99,2,FALSE)</f>
        <v>40000</v>
      </c>
      <c r="N98" s="133" t="s">
        <v>108</v>
      </c>
      <c r="O98" s="26">
        <f>VLOOKUP(N98,Sheet2!$A$3:$B$99,2,FALSE)</f>
        <v>10000</v>
      </c>
      <c r="P98" s="35" t="s">
        <v>105</v>
      </c>
      <c r="Q98" s="26">
        <f>VLOOKUP(P98,Sheet2!$A$3:$B$99,2,FALSE)</f>
        <v>54000</v>
      </c>
      <c r="R98" s="35" t="s">
        <v>177</v>
      </c>
      <c r="S98" s="26">
        <f>VLOOKUP(R98,Sheet2!$A$3:$B$99,2,FALSE)</f>
        <v>196000</v>
      </c>
      <c r="T98" s="36" t="s">
        <v>86</v>
      </c>
      <c r="U98" s="27">
        <f>VLOOKUP(T98,Sheet2!$A$3:$B$99,2,FALSE)</f>
        <v>120000</v>
      </c>
      <c r="V98" s="132" t="s">
        <v>191</v>
      </c>
      <c r="W98" s="27">
        <f>VLOOKUP(V98,Sheet2!$A$3:$B$99,2,FALSE)</f>
        <v>10000</v>
      </c>
      <c r="X98" s="36" t="s">
        <v>77</v>
      </c>
      <c r="Y98" s="27">
        <f>VLOOKUP(X98,Sheet2!$A$3:$B$99,2,FALSE)</f>
        <v>40000</v>
      </c>
      <c r="Z98" s="128" t="s">
        <v>97</v>
      </c>
      <c r="AA98" s="29">
        <f>VLOOKUP(Z98,Sheet2!$A$3:$B$99,2,FALSE)</f>
        <v>10000</v>
      </c>
      <c r="AB98" s="128" t="s">
        <v>207</v>
      </c>
      <c r="AC98" s="29">
        <f>VLOOKUP(AB98,Sheet2!$A$3:$B$99,2,FALSE)</f>
        <v>10000</v>
      </c>
      <c r="AD98" s="137" t="s">
        <v>196</v>
      </c>
      <c r="AE98" s="30">
        <f>VLOOKUP(AD98,Sheet2!$A$3:$B$99,2,FALSE)</f>
        <v>50000</v>
      </c>
      <c r="AF98" s="131" t="s">
        <v>201</v>
      </c>
      <c r="AG98" s="30">
        <f>VLOOKUP(AF98,Sheet2!$A$3:$B$99,2,FALSE)</f>
        <v>0</v>
      </c>
    </row>
    <row r="99" spans="1:33" ht="9.6999999999999993" customHeight="1">
      <c r="A99" s="48">
        <v>98</v>
      </c>
      <c r="B99" s="49" t="s">
        <v>751</v>
      </c>
      <c r="C99" s="52" t="s">
        <v>748</v>
      </c>
      <c r="D99" s="54" t="s">
        <v>751</v>
      </c>
      <c r="E99" s="19">
        <f t="shared" si="1"/>
        <v>2870200</v>
      </c>
      <c r="F99" s="32" t="s">
        <v>65</v>
      </c>
      <c r="G99" s="21">
        <f>VLOOKUP(F99,Sheet2!$A$3:$B$99,2,FALSE)</f>
        <v>480000</v>
      </c>
      <c r="H99" s="33" t="s">
        <v>94</v>
      </c>
      <c r="I99" s="21">
        <f>VLOOKUP(H99,Sheet2!$A$3:$B$99,2,FALSE)</f>
        <v>1800000</v>
      </c>
      <c r="J99" s="140" t="s">
        <v>58</v>
      </c>
      <c r="K99" s="24">
        <f>VLOOKUP(J99,Sheet2!$A$3:$B$99,2,FALSE)</f>
        <v>10000</v>
      </c>
      <c r="L99" s="34" t="s">
        <v>59</v>
      </c>
      <c r="M99" s="24">
        <f>VLOOKUP(L99,Sheet2!$A$3:$B$99,2,FALSE)</f>
        <v>30000</v>
      </c>
      <c r="N99" s="35" t="s">
        <v>178</v>
      </c>
      <c r="O99" s="26">
        <f>VLOOKUP(N99,Sheet2!$A$3:$B$99,2,FALSE)</f>
        <v>54000</v>
      </c>
      <c r="P99" s="35" t="s">
        <v>172</v>
      </c>
      <c r="Q99" s="26">
        <f>VLOOKUP(P99,Sheet2!$A$3:$B$99,2,FALSE)</f>
        <v>335000</v>
      </c>
      <c r="R99" s="35" t="s">
        <v>62</v>
      </c>
      <c r="S99" s="26">
        <f>VLOOKUP(R99,Sheet2!$A$3:$B$99,2,FALSE)</f>
        <v>68000</v>
      </c>
      <c r="T99" s="132" t="s">
        <v>75</v>
      </c>
      <c r="U99" s="27">
        <f>VLOOKUP(T99,Sheet2!$A$3:$B$99,2,FALSE)</f>
        <v>10000</v>
      </c>
      <c r="V99" s="36" t="s">
        <v>77</v>
      </c>
      <c r="W99" s="27">
        <f>VLOOKUP(V99,Sheet2!$A$3:$B$99,2,FALSE)</f>
        <v>40000</v>
      </c>
      <c r="X99" s="139" t="s">
        <v>169</v>
      </c>
      <c r="Y99" s="27">
        <f>VLOOKUP(X99,Sheet2!$A$3:$B$99,2,FALSE)</f>
        <v>10000</v>
      </c>
      <c r="Z99" s="37" t="s">
        <v>38</v>
      </c>
      <c r="AA99" s="29">
        <f>VLOOKUP(Z99,Sheet2!$A$3:$B$99,2,FALSE)</f>
        <v>23200</v>
      </c>
      <c r="AB99" s="142" t="s">
        <v>78</v>
      </c>
      <c r="AC99" s="29">
        <f>VLOOKUP(AB99,Sheet2!$A$3:$B$99,2,FALSE)</f>
        <v>10000</v>
      </c>
      <c r="AD99" s="129" t="s">
        <v>199</v>
      </c>
      <c r="AE99" s="30">
        <f>VLOOKUP(AD99,Sheet2!$A$3:$B$99,2,FALSE)</f>
        <v>0</v>
      </c>
      <c r="AF99" s="131" t="s">
        <v>201</v>
      </c>
      <c r="AG99" s="30">
        <f>VLOOKUP(AF99,Sheet2!$A$3:$B$99,2,FALSE)</f>
        <v>0</v>
      </c>
    </row>
    <row r="100" spans="1:33" ht="9.6999999999999993" customHeight="1">
      <c r="A100" s="48">
        <v>99</v>
      </c>
      <c r="B100" s="49" t="s">
        <v>801</v>
      </c>
      <c r="C100" s="52" t="s">
        <v>679</v>
      </c>
      <c r="D100" s="54" t="s">
        <v>680</v>
      </c>
      <c r="E100" s="19">
        <f t="shared" si="1"/>
        <v>2870033</v>
      </c>
      <c r="F100" s="32" t="s">
        <v>41</v>
      </c>
      <c r="G100" s="21">
        <f>VLOOKUP(F100,Sheet2!$A$3:$B$99,2,FALSE)</f>
        <v>335000</v>
      </c>
      <c r="H100" s="33" t="s">
        <v>94</v>
      </c>
      <c r="I100" s="21">
        <f>VLOOKUP(H100,Sheet2!$A$3:$B$99,2,FALSE)</f>
        <v>1800000</v>
      </c>
      <c r="J100" s="135" t="s">
        <v>170</v>
      </c>
      <c r="K100" s="24">
        <f>VLOOKUP(J100,Sheet2!$A$3:$B$99,2,FALSE)</f>
        <v>10000</v>
      </c>
      <c r="L100" s="34" t="s">
        <v>95</v>
      </c>
      <c r="M100" s="24">
        <f>VLOOKUP(L100,Sheet2!$A$3:$B$99,2,FALSE)</f>
        <v>40000</v>
      </c>
      <c r="N100" s="35" t="s">
        <v>175</v>
      </c>
      <c r="O100" s="26">
        <f>VLOOKUP(N100,Sheet2!$A$3:$B$99,2,FALSE)</f>
        <v>54000</v>
      </c>
      <c r="P100" s="35" t="s">
        <v>172</v>
      </c>
      <c r="Q100" s="26">
        <f>VLOOKUP(P100,Sheet2!$A$3:$B$99,2,FALSE)</f>
        <v>335000</v>
      </c>
      <c r="R100" s="35" t="s">
        <v>72</v>
      </c>
      <c r="S100" s="26">
        <f>VLOOKUP(R100,Sheet2!$A$3:$B$99,2,FALSE)</f>
        <v>92833</v>
      </c>
      <c r="T100" s="36" t="s">
        <v>86</v>
      </c>
      <c r="U100" s="27">
        <f>VLOOKUP(T100,Sheet2!$A$3:$B$99,2,FALSE)</f>
        <v>120000</v>
      </c>
      <c r="V100" s="36" t="s">
        <v>77</v>
      </c>
      <c r="W100" s="27">
        <f>VLOOKUP(V100,Sheet2!$A$3:$B$99,2,FALSE)</f>
        <v>40000</v>
      </c>
      <c r="X100" s="139" t="s">
        <v>182</v>
      </c>
      <c r="Y100" s="27">
        <f>VLOOKUP(X100,Sheet2!$A$3:$B$99,2,FALSE)</f>
        <v>10000</v>
      </c>
      <c r="Z100" s="37" t="s">
        <v>38</v>
      </c>
      <c r="AA100" s="29">
        <f>VLOOKUP(Z100,Sheet2!$A$3:$B$99,2,FALSE)</f>
        <v>23200</v>
      </c>
      <c r="AB100" s="128" t="s">
        <v>97</v>
      </c>
      <c r="AC100" s="29">
        <f>VLOOKUP(AB100,Sheet2!$A$3:$B$99,2,FALSE)</f>
        <v>10000</v>
      </c>
      <c r="AD100" s="129" t="s">
        <v>198</v>
      </c>
      <c r="AE100" s="30">
        <f>VLOOKUP(AD100,Sheet2!$A$3:$B$99,2,FALSE)</f>
        <v>0</v>
      </c>
      <c r="AF100" s="131" t="s">
        <v>202</v>
      </c>
      <c r="AG100" s="30">
        <f>VLOOKUP(AF100,Sheet2!$A$3:$B$99,2,FALSE)</f>
        <v>0</v>
      </c>
    </row>
    <row r="101" spans="1:33" ht="9.6999999999999993" customHeight="1">
      <c r="A101" s="50">
        <v>100</v>
      </c>
      <c r="B101" s="49" t="s">
        <v>819</v>
      </c>
      <c r="C101" s="52" t="s">
        <v>818</v>
      </c>
      <c r="D101" s="89" t="s">
        <v>249</v>
      </c>
      <c r="E101" s="19">
        <f t="shared" si="1"/>
        <v>2865233</v>
      </c>
      <c r="F101" s="32" t="s">
        <v>65</v>
      </c>
      <c r="G101" s="21">
        <f>VLOOKUP(F101,Sheet2!$A$3:$B$99,2,FALSE)</f>
        <v>480000</v>
      </c>
      <c r="H101" s="33" t="s">
        <v>94</v>
      </c>
      <c r="I101" s="21">
        <f>VLOOKUP(H101,Sheet2!$A$3:$B$99,2,FALSE)</f>
        <v>1800000</v>
      </c>
      <c r="J101" s="34" t="s">
        <v>95</v>
      </c>
      <c r="K101" s="24">
        <f>VLOOKUP(J101,Sheet2!$A$3:$B$99,2,FALSE)</f>
        <v>40000</v>
      </c>
      <c r="L101" s="140" t="s">
        <v>58</v>
      </c>
      <c r="M101" s="24">
        <f>VLOOKUP(L101,Sheet2!$A$3:$B$99,2,FALSE)</f>
        <v>10000</v>
      </c>
      <c r="N101" s="35" t="s">
        <v>40</v>
      </c>
      <c r="O101" s="26">
        <f>VLOOKUP(N101,Sheet2!$A$3:$B$99,2,FALSE)</f>
        <v>92833</v>
      </c>
      <c r="P101" s="35" t="s">
        <v>81</v>
      </c>
      <c r="Q101" s="26">
        <f>VLOOKUP(P101,Sheet2!$A$3:$B$99,2,FALSE)</f>
        <v>196000</v>
      </c>
      <c r="R101" s="35" t="s">
        <v>179</v>
      </c>
      <c r="S101" s="26">
        <f>VLOOKUP(R101,Sheet2!$A$3:$B$99,2,FALSE)</f>
        <v>155000</v>
      </c>
      <c r="T101" s="36" t="s">
        <v>180</v>
      </c>
      <c r="U101" s="27">
        <f>VLOOKUP(T101,Sheet2!$A$3:$B$99,2,FALSE)</f>
        <v>24600</v>
      </c>
      <c r="V101" s="139" t="s">
        <v>193</v>
      </c>
      <c r="W101" s="27">
        <f>VLOOKUP(V101,Sheet2!$A$3:$B$99,2,FALSE)</f>
        <v>10000</v>
      </c>
      <c r="X101" s="36" t="s">
        <v>111</v>
      </c>
      <c r="Y101" s="27">
        <f>VLOOKUP(X101,Sheet2!$A$3:$B$99,2,FALSE)</f>
        <v>23000</v>
      </c>
      <c r="Z101" s="37" t="s">
        <v>76</v>
      </c>
      <c r="AA101" s="29">
        <f>VLOOKUP(Z101,Sheet2!$A$3:$B$99,2,FALSE)</f>
        <v>23800</v>
      </c>
      <c r="AB101" s="128" t="s">
        <v>207</v>
      </c>
      <c r="AC101" s="29">
        <f>VLOOKUP(AB101,Sheet2!$A$3:$B$99,2,FALSE)</f>
        <v>10000</v>
      </c>
      <c r="AD101" s="129" t="s">
        <v>197</v>
      </c>
      <c r="AE101" s="30">
        <f>VLOOKUP(AD101,Sheet2!$A$3:$B$99,2,FALSE)</f>
        <v>0</v>
      </c>
      <c r="AF101" s="131" t="s">
        <v>201</v>
      </c>
      <c r="AG101" s="30">
        <f>VLOOKUP(AF101,Sheet2!$A$3:$B$99,2,FALSE)</f>
        <v>0</v>
      </c>
    </row>
    <row r="102" spans="1:33" ht="9.6999999999999993" customHeight="1">
      <c r="A102" s="50">
        <v>101</v>
      </c>
      <c r="B102" s="49" t="s">
        <v>398</v>
      </c>
      <c r="C102" s="52" t="s">
        <v>397</v>
      </c>
      <c r="D102" s="54" t="s">
        <v>398</v>
      </c>
      <c r="E102" s="19">
        <f t="shared" si="1"/>
        <v>2860233</v>
      </c>
      <c r="F102" s="32" t="s">
        <v>41</v>
      </c>
      <c r="G102" s="21">
        <f>VLOOKUP(F102,Sheet2!$A$3:$B$99,2,FALSE)</f>
        <v>335000</v>
      </c>
      <c r="H102" s="33" t="s">
        <v>94</v>
      </c>
      <c r="I102" s="21">
        <f>VLOOKUP(H102,Sheet2!$A$3:$B$99,2,FALSE)</f>
        <v>1800000</v>
      </c>
      <c r="J102" s="34" t="s">
        <v>95</v>
      </c>
      <c r="K102" s="24">
        <f>VLOOKUP(J102,Sheet2!$A$3:$B$99,2,FALSE)</f>
        <v>40000</v>
      </c>
      <c r="L102" s="34" t="s">
        <v>64</v>
      </c>
      <c r="M102" s="24">
        <f>VLOOKUP(L102,Sheet2!$A$3:$B$99,2,FALSE)</f>
        <v>135000</v>
      </c>
      <c r="N102" s="35" t="s">
        <v>175</v>
      </c>
      <c r="O102" s="26">
        <f>VLOOKUP(N102,Sheet2!$A$3:$B$99,2,FALSE)</f>
        <v>54000</v>
      </c>
      <c r="P102" s="35" t="s">
        <v>72</v>
      </c>
      <c r="Q102" s="26">
        <f>VLOOKUP(P102,Sheet2!$A$3:$B$99,2,FALSE)</f>
        <v>92833</v>
      </c>
      <c r="R102" s="35" t="s">
        <v>177</v>
      </c>
      <c r="S102" s="26">
        <f>VLOOKUP(R102,Sheet2!$A$3:$B$99,2,FALSE)</f>
        <v>196000</v>
      </c>
      <c r="T102" s="36" t="s">
        <v>86</v>
      </c>
      <c r="U102" s="27">
        <f>VLOOKUP(T102,Sheet2!$A$3:$B$99,2,FALSE)</f>
        <v>120000</v>
      </c>
      <c r="V102" s="36" t="s">
        <v>189</v>
      </c>
      <c r="W102" s="27">
        <f>VLOOKUP(V102,Sheet2!$A$3:$B$99,2,FALSE)</f>
        <v>27400</v>
      </c>
      <c r="X102" s="36" t="s">
        <v>77</v>
      </c>
      <c r="Y102" s="27">
        <f>VLOOKUP(X102,Sheet2!$A$3:$B$99,2,FALSE)</f>
        <v>40000</v>
      </c>
      <c r="Z102" s="128" t="s">
        <v>97</v>
      </c>
      <c r="AA102" s="29">
        <f>VLOOKUP(Z102,Sheet2!$A$3:$B$99,2,FALSE)</f>
        <v>10000</v>
      </c>
      <c r="AB102" s="142" t="s">
        <v>78</v>
      </c>
      <c r="AC102" s="29">
        <f>VLOOKUP(AB102,Sheet2!$A$3:$B$99,2,FALSE)</f>
        <v>10000</v>
      </c>
      <c r="AD102" s="129" t="s">
        <v>199</v>
      </c>
      <c r="AE102" s="30">
        <f>VLOOKUP(AD102,Sheet2!$A$3:$B$99,2,FALSE)</f>
        <v>0</v>
      </c>
      <c r="AF102" s="131" t="s">
        <v>202</v>
      </c>
      <c r="AG102" s="30">
        <f>VLOOKUP(AF102,Sheet2!$A$3:$B$99,2,FALSE)</f>
        <v>0</v>
      </c>
    </row>
    <row r="103" spans="1:33" ht="9.6999999999999993" customHeight="1">
      <c r="A103" s="48">
        <v>102</v>
      </c>
      <c r="B103" s="49" t="s">
        <v>400</v>
      </c>
      <c r="C103" s="52" t="s">
        <v>399</v>
      </c>
      <c r="D103" s="54" t="s">
        <v>400</v>
      </c>
      <c r="E103" s="19">
        <f t="shared" si="1"/>
        <v>2858000</v>
      </c>
      <c r="F103" s="32" t="s">
        <v>65</v>
      </c>
      <c r="G103" s="21">
        <f>VLOOKUP(F103,Sheet2!$A$3:$B$99,2,FALSE)</f>
        <v>480000</v>
      </c>
      <c r="H103" s="33" t="s">
        <v>94</v>
      </c>
      <c r="I103" s="21">
        <f>VLOOKUP(H103,Sheet2!$A$3:$B$99,2,FALSE)</f>
        <v>1800000</v>
      </c>
      <c r="J103" s="135" t="s">
        <v>170</v>
      </c>
      <c r="K103" s="24">
        <f>VLOOKUP(J103,Sheet2!$A$3:$B$99,2,FALSE)</f>
        <v>10000</v>
      </c>
      <c r="L103" s="34" t="s">
        <v>95</v>
      </c>
      <c r="M103" s="24">
        <f>VLOOKUP(L103,Sheet2!$A$3:$B$99,2,FALSE)</f>
        <v>40000</v>
      </c>
      <c r="N103" s="35" t="s">
        <v>109</v>
      </c>
      <c r="O103" s="26">
        <f>VLOOKUP(N103,Sheet2!$A$3:$B$99,2,FALSE)</f>
        <v>68000</v>
      </c>
      <c r="P103" s="35" t="s">
        <v>175</v>
      </c>
      <c r="Q103" s="26">
        <f>VLOOKUP(P103,Sheet2!$A$3:$B$99,2,FALSE)</f>
        <v>54000</v>
      </c>
      <c r="R103" s="35" t="s">
        <v>177</v>
      </c>
      <c r="S103" s="26">
        <f>VLOOKUP(R103,Sheet2!$A$3:$B$99,2,FALSE)</f>
        <v>196000</v>
      </c>
      <c r="T103" s="36" t="s">
        <v>86</v>
      </c>
      <c r="U103" s="27">
        <f>VLOOKUP(T103,Sheet2!$A$3:$B$99,2,FALSE)</f>
        <v>120000</v>
      </c>
      <c r="V103" s="132" t="s">
        <v>181</v>
      </c>
      <c r="W103" s="27">
        <f>VLOOKUP(V103,Sheet2!$A$3:$B$99,2,FALSE)</f>
        <v>10000</v>
      </c>
      <c r="X103" s="132" t="s">
        <v>190</v>
      </c>
      <c r="Y103" s="27">
        <f>VLOOKUP(X103,Sheet2!$A$3:$B$99,2,FALSE)</f>
        <v>10000</v>
      </c>
      <c r="Z103" s="128" t="s">
        <v>44</v>
      </c>
      <c r="AA103" s="29">
        <f>VLOOKUP(Z103,Sheet2!$A$3:$B$99,2,FALSE)</f>
        <v>10000</v>
      </c>
      <c r="AB103" s="142" t="s">
        <v>78</v>
      </c>
      <c r="AC103" s="29">
        <f>VLOOKUP(AB103,Sheet2!$A$3:$B$99,2,FALSE)</f>
        <v>10000</v>
      </c>
      <c r="AD103" s="137" t="s">
        <v>196</v>
      </c>
      <c r="AE103" s="30">
        <f>VLOOKUP(AD103,Sheet2!$A$3:$B$99,2,FALSE)</f>
        <v>50000</v>
      </c>
      <c r="AF103" s="131" t="s">
        <v>202</v>
      </c>
      <c r="AG103" s="30">
        <f>VLOOKUP(AF103,Sheet2!$A$3:$B$99,2,FALSE)</f>
        <v>0</v>
      </c>
    </row>
    <row r="104" spans="1:33" ht="9.6999999999999993" customHeight="1">
      <c r="A104" s="48">
        <v>103</v>
      </c>
      <c r="B104" s="49" t="s">
        <v>372</v>
      </c>
      <c r="C104" s="52" t="s">
        <v>370</v>
      </c>
      <c r="D104" s="54" t="s">
        <v>369</v>
      </c>
      <c r="E104" s="19">
        <f t="shared" si="1"/>
        <v>2851266</v>
      </c>
      <c r="F104" s="32" t="s">
        <v>41</v>
      </c>
      <c r="G104" s="21">
        <f>VLOOKUP(F104,Sheet2!$A$3:$B$99,2,FALSE)</f>
        <v>335000</v>
      </c>
      <c r="H104" s="33" t="s">
        <v>94</v>
      </c>
      <c r="I104" s="21">
        <f>VLOOKUP(H104,Sheet2!$A$3:$B$99,2,FALSE)</f>
        <v>1800000</v>
      </c>
      <c r="J104" s="34" t="s">
        <v>95</v>
      </c>
      <c r="K104" s="24">
        <f>VLOOKUP(J104,Sheet2!$A$3:$B$99,2,FALSE)</f>
        <v>40000</v>
      </c>
      <c r="L104" s="34" t="s">
        <v>96</v>
      </c>
      <c r="M104" s="24">
        <f>VLOOKUP(L104,Sheet2!$A$3:$B$99,2,FALSE)</f>
        <v>92833</v>
      </c>
      <c r="N104" s="35" t="s">
        <v>72</v>
      </c>
      <c r="O104" s="26">
        <f>VLOOKUP(N104,Sheet2!$A$3:$B$99,2,FALSE)</f>
        <v>92833</v>
      </c>
      <c r="P104" s="35" t="s">
        <v>175</v>
      </c>
      <c r="Q104" s="26">
        <f>VLOOKUP(P104,Sheet2!$A$3:$B$99,2,FALSE)</f>
        <v>54000</v>
      </c>
      <c r="R104" s="35" t="s">
        <v>177</v>
      </c>
      <c r="S104" s="26">
        <f>VLOOKUP(R104,Sheet2!$A$3:$B$99,2,FALSE)</f>
        <v>196000</v>
      </c>
      <c r="T104" s="132" t="s">
        <v>75</v>
      </c>
      <c r="U104" s="27">
        <f>VLOOKUP(T104,Sheet2!$A$3:$B$99,2,FALSE)</f>
        <v>10000</v>
      </c>
      <c r="V104" s="36" t="s">
        <v>86</v>
      </c>
      <c r="W104" s="27">
        <f>VLOOKUP(V104,Sheet2!$A$3:$B$99,2,FALSE)</f>
        <v>120000</v>
      </c>
      <c r="X104" s="36" t="s">
        <v>189</v>
      </c>
      <c r="Y104" s="27">
        <f>VLOOKUP(X104,Sheet2!$A$3:$B$99,2,FALSE)</f>
        <v>27400</v>
      </c>
      <c r="Z104" s="37" t="s">
        <v>38</v>
      </c>
      <c r="AA104" s="29">
        <f>VLOOKUP(Z104,Sheet2!$A$3:$B$99,2,FALSE)</f>
        <v>23200</v>
      </c>
      <c r="AB104" s="128" t="s">
        <v>207</v>
      </c>
      <c r="AC104" s="29">
        <f>VLOOKUP(AB104,Sheet2!$A$3:$B$99,2,FALSE)</f>
        <v>10000</v>
      </c>
      <c r="AD104" s="137" t="s">
        <v>196</v>
      </c>
      <c r="AE104" s="30">
        <f>VLOOKUP(AD104,Sheet2!$A$3:$B$99,2,FALSE)</f>
        <v>50000</v>
      </c>
      <c r="AF104" s="129" t="s">
        <v>201</v>
      </c>
      <c r="AG104" s="30">
        <f>VLOOKUP(AF104,Sheet2!$A$3:$B$99,2,FALSE)</f>
        <v>0</v>
      </c>
    </row>
    <row r="105" spans="1:33" ht="9.6999999999999993" customHeight="1">
      <c r="A105" s="50">
        <v>104</v>
      </c>
      <c r="B105" s="49" t="s">
        <v>339</v>
      </c>
      <c r="C105" s="52" t="s">
        <v>336</v>
      </c>
      <c r="D105" s="54" t="s">
        <v>337</v>
      </c>
      <c r="E105" s="19">
        <f t="shared" si="1"/>
        <v>2844000</v>
      </c>
      <c r="F105" s="32" t="s">
        <v>46</v>
      </c>
      <c r="G105" s="21">
        <f>VLOOKUP(F105,Sheet2!$A$3:$B$99,2,FALSE)</f>
        <v>30000</v>
      </c>
      <c r="H105" s="33" t="s">
        <v>94</v>
      </c>
      <c r="I105" s="21">
        <f>VLOOKUP(H105,Sheet2!$A$3:$B$99,2,FALSE)</f>
        <v>1800000</v>
      </c>
      <c r="J105" s="140" t="s">
        <v>58</v>
      </c>
      <c r="K105" s="24">
        <f>VLOOKUP(J105,Sheet2!$A$3:$B$99,2,FALSE)</f>
        <v>10000</v>
      </c>
      <c r="L105" s="34" t="s">
        <v>95</v>
      </c>
      <c r="M105" s="24">
        <f>VLOOKUP(L105,Sheet2!$A$3:$B$99,2,FALSE)</f>
        <v>40000</v>
      </c>
      <c r="N105" s="35" t="s">
        <v>68</v>
      </c>
      <c r="O105" s="26">
        <f>VLOOKUP(N105,Sheet2!$A$3:$B$99,2,FALSE)</f>
        <v>196000</v>
      </c>
      <c r="P105" s="35" t="s">
        <v>172</v>
      </c>
      <c r="Q105" s="26">
        <f>VLOOKUP(P105,Sheet2!$A$3:$B$99,2,FALSE)</f>
        <v>335000</v>
      </c>
      <c r="R105" s="35" t="s">
        <v>81</v>
      </c>
      <c r="S105" s="26">
        <f>VLOOKUP(R105,Sheet2!$A$3:$B$99,2,FALSE)</f>
        <v>196000</v>
      </c>
      <c r="T105" s="36" t="s">
        <v>86</v>
      </c>
      <c r="U105" s="27">
        <f>VLOOKUP(T105,Sheet2!$A$3:$B$99,2,FALSE)</f>
        <v>120000</v>
      </c>
      <c r="V105" s="132" t="s">
        <v>191</v>
      </c>
      <c r="W105" s="27">
        <f>VLOOKUP(V105,Sheet2!$A$3:$B$99,2,FALSE)</f>
        <v>10000</v>
      </c>
      <c r="X105" s="132" t="s">
        <v>190</v>
      </c>
      <c r="Y105" s="27">
        <f>VLOOKUP(X105,Sheet2!$A$3:$B$99,2,FALSE)</f>
        <v>10000</v>
      </c>
      <c r="Z105" s="37" t="s">
        <v>76</v>
      </c>
      <c r="AA105" s="29">
        <f>VLOOKUP(Z105,Sheet2!$A$3:$B$99,2,FALSE)</f>
        <v>23800</v>
      </c>
      <c r="AB105" s="37" t="s">
        <v>38</v>
      </c>
      <c r="AC105" s="29">
        <f>VLOOKUP(AB105,Sheet2!$A$3:$B$99,2,FALSE)</f>
        <v>23200</v>
      </c>
      <c r="AD105" s="137" t="s">
        <v>196</v>
      </c>
      <c r="AE105" s="30">
        <f>VLOOKUP(AD105,Sheet2!$A$3:$B$99,2,FALSE)</f>
        <v>50000</v>
      </c>
      <c r="AF105" s="131" t="s">
        <v>202</v>
      </c>
      <c r="AG105" s="30">
        <f>VLOOKUP(AF105,Sheet2!$A$3:$B$99,2,FALSE)</f>
        <v>0</v>
      </c>
    </row>
    <row r="106" spans="1:33" ht="9.6999999999999993" customHeight="1">
      <c r="A106" s="50">
        <v>105</v>
      </c>
      <c r="B106" s="49" t="s">
        <v>487</v>
      </c>
      <c r="C106" s="52" t="s">
        <v>486</v>
      </c>
      <c r="D106" s="54" t="s">
        <v>489</v>
      </c>
      <c r="E106" s="19">
        <f t="shared" si="1"/>
        <v>2835833</v>
      </c>
      <c r="F106" s="32" t="s">
        <v>61</v>
      </c>
      <c r="G106" s="21">
        <f>VLOOKUP(F106,Sheet2!$A$3:$B$99,2,FALSE)</f>
        <v>68000</v>
      </c>
      <c r="H106" s="33" t="s">
        <v>94</v>
      </c>
      <c r="I106" s="21">
        <f>VLOOKUP(H106,Sheet2!$A$3:$B$99,2,FALSE)</f>
        <v>1800000</v>
      </c>
      <c r="J106" s="34" t="s">
        <v>95</v>
      </c>
      <c r="K106" s="24">
        <f>VLOOKUP(J106,Sheet2!$A$3:$B$99,2,FALSE)</f>
        <v>40000</v>
      </c>
      <c r="L106" s="34" t="s">
        <v>96</v>
      </c>
      <c r="M106" s="24">
        <f>VLOOKUP(L106,Sheet2!$A$3:$B$99,2,FALSE)</f>
        <v>92833</v>
      </c>
      <c r="N106" s="35" t="s">
        <v>178</v>
      </c>
      <c r="O106" s="26">
        <f>VLOOKUP(N106,Sheet2!$A$3:$B$99,2,FALSE)</f>
        <v>54000</v>
      </c>
      <c r="P106" s="35" t="s">
        <v>172</v>
      </c>
      <c r="Q106" s="26">
        <f>VLOOKUP(P106,Sheet2!$A$3:$B$99,2,FALSE)</f>
        <v>335000</v>
      </c>
      <c r="R106" s="35" t="s">
        <v>177</v>
      </c>
      <c r="S106" s="26">
        <f>VLOOKUP(R106,Sheet2!$A$3:$B$99,2,FALSE)</f>
        <v>196000</v>
      </c>
      <c r="T106" s="132" t="s">
        <v>75</v>
      </c>
      <c r="U106" s="27">
        <f>VLOOKUP(T106,Sheet2!$A$3:$B$99,2,FALSE)</f>
        <v>10000</v>
      </c>
      <c r="V106" s="36" t="s">
        <v>86</v>
      </c>
      <c r="W106" s="27">
        <f>VLOOKUP(V106,Sheet2!$A$3:$B$99,2,FALSE)</f>
        <v>120000</v>
      </c>
      <c r="X106" s="36" t="s">
        <v>111</v>
      </c>
      <c r="Y106" s="27">
        <f>VLOOKUP(X106,Sheet2!$A$3:$B$99,2,FALSE)</f>
        <v>23000</v>
      </c>
      <c r="Z106" s="37" t="s">
        <v>76</v>
      </c>
      <c r="AA106" s="29">
        <f>VLOOKUP(Z106,Sheet2!$A$3:$B$99,2,FALSE)</f>
        <v>23800</v>
      </c>
      <c r="AB106" s="37" t="s">
        <v>38</v>
      </c>
      <c r="AC106" s="29">
        <f>VLOOKUP(AB106,Sheet2!$A$3:$B$99,2,FALSE)</f>
        <v>23200</v>
      </c>
      <c r="AD106" s="137" t="s">
        <v>196</v>
      </c>
      <c r="AE106" s="30">
        <f>VLOOKUP(AD106,Sheet2!$A$3:$B$99,2,FALSE)</f>
        <v>50000</v>
      </c>
      <c r="AF106" s="131" t="s">
        <v>198</v>
      </c>
      <c r="AG106" s="30">
        <f>VLOOKUP(AF106,Sheet2!$A$3:$B$99,2,FALSE)</f>
        <v>0</v>
      </c>
    </row>
    <row r="107" spans="1:33" ht="9.6999999999999993" customHeight="1">
      <c r="A107" s="48">
        <v>106</v>
      </c>
      <c r="B107" s="49" t="s">
        <v>815</v>
      </c>
      <c r="C107" s="52" t="s">
        <v>876</v>
      </c>
      <c r="D107" s="54" t="s">
        <v>393</v>
      </c>
      <c r="E107" s="19">
        <f t="shared" si="1"/>
        <v>2833433</v>
      </c>
      <c r="F107" s="32" t="s">
        <v>41</v>
      </c>
      <c r="G107" s="21">
        <f>VLOOKUP(F107,Sheet2!$A$3:$B$99,2,FALSE)</f>
        <v>335000</v>
      </c>
      <c r="H107" s="33" t="s">
        <v>94</v>
      </c>
      <c r="I107" s="21">
        <f>VLOOKUP(H107,Sheet2!$A$3:$B$99,2,FALSE)</f>
        <v>1800000</v>
      </c>
      <c r="J107" s="135" t="s">
        <v>170</v>
      </c>
      <c r="K107" s="24">
        <f>VLOOKUP(J107,Sheet2!$A$3:$B$99,2,FALSE)</f>
        <v>10000</v>
      </c>
      <c r="L107" s="136" t="s">
        <v>33</v>
      </c>
      <c r="M107" s="24">
        <f>VLOOKUP(L107,Sheet2!$A$3:$B$99,2,FALSE)</f>
        <v>10000</v>
      </c>
      <c r="N107" s="35" t="s">
        <v>40</v>
      </c>
      <c r="O107" s="26">
        <f>VLOOKUP(N107,Sheet2!$A$3:$B$99,2,FALSE)</f>
        <v>92833</v>
      </c>
      <c r="P107" s="35" t="s">
        <v>32</v>
      </c>
      <c r="Q107" s="26">
        <f>VLOOKUP(P107,Sheet2!$A$3:$B$99,2,FALSE)</f>
        <v>270000</v>
      </c>
      <c r="R107" s="35" t="s">
        <v>179</v>
      </c>
      <c r="S107" s="26">
        <f>VLOOKUP(R107,Sheet2!$A$3:$B$99,2,FALSE)</f>
        <v>155000</v>
      </c>
      <c r="T107" s="132" t="s">
        <v>75</v>
      </c>
      <c r="U107" s="27">
        <f>VLOOKUP(T107,Sheet2!$A$3:$B$99,2,FALSE)</f>
        <v>10000</v>
      </c>
      <c r="V107" s="36" t="s">
        <v>189</v>
      </c>
      <c r="W107" s="27">
        <f>VLOOKUP(V107,Sheet2!$A$3:$B$99,2,FALSE)</f>
        <v>27400</v>
      </c>
      <c r="X107" s="36" t="s">
        <v>77</v>
      </c>
      <c r="Y107" s="27">
        <f>VLOOKUP(X107,Sheet2!$A$3:$B$99,2,FALSE)</f>
        <v>40000</v>
      </c>
      <c r="Z107" s="37" t="s">
        <v>38</v>
      </c>
      <c r="AA107" s="29">
        <f>VLOOKUP(Z107,Sheet2!$A$3:$B$99,2,FALSE)</f>
        <v>23200</v>
      </c>
      <c r="AB107" s="128" t="s">
        <v>97</v>
      </c>
      <c r="AC107" s="29">
        <f>VLOOKUP(AB107,Sheet2!$A$3:$B$99,2,FALSE)</f>
        <v>10000</v>
      </c>
      <c r="AD107" s="137" t="s">
        <v>196</v>
      </c>
      <c r="AE107" s="30">
        <f>VLOOKUP(AD107,Sheet2!$A$3:$B$99,2,FALSE)</f>
        <v>50000</v>
      </c>
      <c r="AF107" s="131" t="s">
        <v>197</v>
      </c>
      <c r="AG107" s="30">
        <f>VLOOKUP(AF107,Sheet2!$A$3:$B$99,2,FALSE)</f>
        <v>0</v>
      </c>
    </row>
    <row r="108" spans="1:33" ht="9.6999999999999993" customHeight="1">
      <c r="A108" s="48">
        <v>107</v>
      </c>
      <c r="B108" s="51" t="s">
        <v>741</v>
      </c>
      <c r="C108" s="52" t="s">
        <v>740</v>
      </c>
      <c r="D108" s="54" t="s">
        <v>741</v>
      </c>
      <c r="E108" s="19">
        <f t="shared" si="1"/>
        <v>2833000</v>
      </c>
      <c r="F108" s="32" t="s">
        <v>65</v>
      </c>
      <c r="G108" s="21">
        <f>VLOOKUP(F108,Sheet2!$A$3:$B$99,2,FALSE)</f>
        <v>480000</v>
      </c>
      <c r="H108" s="33" t="s">
        <v>94</v>
      </c>
      <c r="I108" s="21">
        <f>VLOOKUP(H108,Sheet2!$A$3:$B$99,2,FALSE)</f>
        <v>1800000</v>
      </c>
      <c r="J108" s="140" t="s">
        <v>58</v>
      </c>
      <c r="K108" s="24">
        <f>VLOOKUP(J108,Sheet2!$A$3:$B$99,2,FALSE)</f>
        <v>10000</v>
      </c>
      <c r="L108" s="34" t="s">
        <v>95</v>
      </c>
      <c r="M108" s="24">
        <f>VLOOKUP(L108,Sheet2!$A$3:$B$99,2,FALSE)</f>
        <v>40000</v>
      </c>
      <c r="N108" s="35" t="s">
        <v>109</v>
      </c>
      <c r="O108" s="26">
        <f>VLOOKUP(N108,Sheet2!$A$3:$B$99,2,FALSE)</f>
        <v>68000</v>
      </c>
      <c r="P108" s="35" t="s">
        <v>179</v>
      </c>
      <c r="Q108" s="26">
        <f>VLOOKUP(P108,Sheet2!$A$3:$B$99,2,FALSE)</f>
        <v>155000</v>
      </c>
      <c r="R108" s="133" t="s">
        <v>108</v>
      </c>
      <c r="S108" s="26">
        <f>VLOOKUP(R108,Sheet2!$A$3:$B$99,2,FALSE)</f>
        <v>10000</v>
      </c>
      <c r="T108" s="36" t="s">
        <v>86</v>
      </c>
      <c r="U108" s="27">
        <f>VLOOKUP(T108,Sheet2!$A$3:$B$99,2,FALSE)</f>
        <v>120000</v>
      </c>
      <c r="V108" s="36" t="s">
        <v>77</v>
      </c>
      <c r="W108" s="27">
        <f>VLOOKUP(V108,Sheet2!$A$3:$B$99,2,FALSE)</f>
        <v>40000</v>
      </c>
      <c r="X108" s="36" t="s">
        <v>195</v>
      </c>
      <c r="Y108" s="27">
        <f>VLOOKUP(X108,Sheet2!$A$3:$B$99,2,FALSE)</f>
        <v>40000</v>
      </c>
      <c r="Z108" s="128" t="s">
        <v>97</v>
      </c>
      <c r="AA108" s="29">
        <f>VLOOKUP(Z108,Sheet2!$A$3:$B$99,2,FALSE)</f>
        <v>10000</v>
      </c>
      <c r="AB108" s="142" t="s">
        <v>78</v>
      </c>
      <c r="AC108" s="29">
        <f>VLOOKUP(AB108,Sheet2!$A$3:$B$99,2,FALSE)</f>
        <v>10000</v>
      </c>
      <c r="AD108" s="137" t="s">
        <v>196</v>
      </c>
      <c r="AE108" s="30">
        <f>VLOOKUP(AD108,Sheet2!$A$3:$B$99,2,FALSE)</f>
        <v>50000</v>
      </c>
      <c r="AF108" s="131" t="s">
        <v>202</v>
      </c>
      <c r="AG108" s="30">
        <f>VLOOKUP(AF108,Sheet2!$A$3:$B$99,2,FALSE)</f>
        <v>0</v>
      </c>
    </row>
    <row r="109" spans="1:33" ht="9.6999999999999993" customHeight="1">
      <c r="A109" s="50">
        <v>108</v>
      </c>
      <c r="B109" s="49" t="s">
        <v>291</v>
      </c>
      <c r="C109" s="52" t="s">
        <v>290</v>
      </c>
      <c r="D109" s="54" t="s">
        <v>291</v>
      </c>
      <c r="E109" s="19">
        <f t="shared" si="1"/>
        <v>2830666</v>
      </c>
      <c r="F109" s="32" t="s">
        <v>53</v>
      </c>
      <c r="G109" s="21">
        <f>VLOOKUP(F109,Sheet2!$A$3:$B$99,2,FALSE)</f>
        <v>40000</v>
      </c>
      <c r="H109" s="33" t="s">
        <v>94</v>
      </c>
      <c r="I109" s="21">
        <f>VLOOKUP(H109,Sheet2!$A$3:$B$99,2,FALSE)</f>
        <v>1800000</v>
      </c>
      <c r="J109" s="34" t="s">
        <v>95</v>
      </c>
      <c r="K109" s="24">
        <f>VLOOKUP(J109,Sheet2!$A$3:$B$99,2,FALSE)</f>
        <v>40000</v>
      </c>
      <c r="L109" s="34" t="s">
        <v>96</v>
      </c>
      <c r="M109" s="24">
        <f>VLOOKUP(L109,Sheet2!$A$3:$B$99,2,FALSE)</f>
        <v>92833</v>
      </c>
      <c r="N109" s="35" t="s">
        <v>72</v>
      </c>
      <c r="O109" s="26">
        <f>VLOOKUP(N109,Sheet2!$A$3:$B$99,2,FALSE)</f>
        <v>92833</v>
      </c>
      <c r="P109" s="35" t="s">
        <v>172</v>
      </c>
      <c r="Q109" s="26">
        <f>VLOOKUP(P109,Sheet2!$A$3:$B$99,2,FALSE)</f>
        <v>335000</v>
      </c>
      <c r="R109" s="35" t="s">
        <v>32</v>
      </c>
      <c r="S109" s="26">
        <f>VLOOKUP(R109,Sheet2!$A$3:$B$99,2,FALSE)</f>
        <v>270000</v>
      </c>
      <c r="T109" s="132" t="s">
        <v>75</v>
      </c>
      <c r="U109" s="27">
        <f>VLOOKUP(T109,Sheet2!$A$3:$B$99,2,FALSE)</f>
        <v>10000</v>
      </c>
      <c r="V109" s="36" t="s">
        <v>86</v>
      </c>
      <c r="W109" s="27">
        <f>VLOOKUP(V109,Sheet2!$A$3:$B$99,2,FALSE)</f>
        <v>120000</v>
      </c>
      <c r="X109" s="139" t="s">
        <v>110</v>
      </c>
      <c r="Y109" s="27">
        <f>VLOOKUP(X109,Sheet2!$A$3:$B$99,2,FALSE)</f>
        <v>10000</v>
      </c>
      <c r="Z109" s="128" t="s">
        <v>97</v>
      </c>
      <c r="AA109" s="29">
        <f>VLOOKUP(Z109,Sheet2!$A$3:$B$99,2,FALSE)</f>
        <v>10000</v>
      </c>
      <c r="AB109" s="128" t="s">
        <v>207</v>
      </c>
      <c r="AC109" s="29">
        <f>VLOOKUP(AB109,Sheet2!$A$3:$B$99,2,FALSE)</f>
        <v>10000</v>
      </c>
      <c r="AD109" s="129" t="s">
        <v>197</v>
      </c>
      <c r="AE109" s="30">
        <f>VLOOKUP(AD109,Sheet2!$A$3:$B$99,2,FALSE)</f>
        <v>0</v>
      </c>
      <c r="AF109" s="131" t="s">
        <v>200</v>
      </c>
      <c r="AG109" s="30">
        <f>VLOOKUP(AF109,Sheet2!$A$3:$B$99,2,FALSE)</f>
        <v>0</v>
      </c>
    </row>
    <row r="110" spans="1:33" ht="9.6999999999999993" customHeight="1">
      <c r="A110" s="50">
        <v>109</v>
      </c>
      <c r="B110" s="49" t="s">
        <v>503</v>
      </c>
      <c r="C110" s="52" t="s">
        <v>502</v>
      </c>
      <c r="D110" s="54" t="s">
        <v>503</v>
      </c>
      <c r="E110" s="19">
        <f t="shared" si="1"/>
        <v>2827033</v>
      </c>
      <c r="F110" s="32" t="s">
        <v>46</v>
      </c>
      <c r="G110" s="21">
        <f>VLOOKUP(F110,Sheet2!$A$3:$B$99,2,FALSE)</f>
        <v>30000</v>
      </c>
      <c r="H110" s="33" t="s">
        <v>94</v>
      </c>
      <c r="I110" s="21">
        <f>VLOOKUP(H110,Sheet2!$A$3:$B$99,2,FALSE)</f>
        <v>1800000</v>
      </c>
      <c r="J110" s="34" t="s">
        <v>95</v>
      </c>
      <c r="K110" s="24">
        <f>VLOOKUP(J110,Sheet2!$A$3:$B$99,2,FALSE)</f>
        <v>40000</v>
      </c>
      <c r="L110" s="34" t="s">
        <v>96</v>
      </c>
      <c r="M110" s="24">
        <f>VLOOKUP(L110,Sheet2!$A$3:$B$99,2,FALSE)</f>
        <v>92833</v>
      </c>
      <c r="N110" s="35" t="s">
        <v>172</v>
      </c>
      <c r="O110" s="26">
        <f>VLOOKUP(N110,Sheet2!$A$3:$B$99,2,FALSE)</f>
        <v>335000</v>
      </c>
      <c r="P110" s="35" t="s">
        <v>174</v>
      </c>
      <c r="Q110" s="26">
        <f>VLOOKUP(P110,Sheet2!$A$3:$B$99,2,FALSE)</f>
        <v>270000</v>
      </c>
      <c r="R110" s="35" t="s">
        <v>81</v>
      </c>
      <c r="S110" s="26">
        <f>VLOOKUP(R110,Sheet2!$A$3:$B$99,2,FALSE)</f>
        <v>196000</v>
      </c>
      <c r="T110" s="132" t="s">
        <v>191</v>
      </c>
      <c r="U110" s="27">
        <f>VLOOKUP(T110,Sheet2!$A$3:$B$99,2,FALSE)</f>
        <v>10000</v>
      </c>
      <c r="V110" s="139" t="s">
        <v>182</v>
      </c>
      <c r="W110" s="27">
        <f>VLOOKUP(V110,Sheet2!$A$3:$B$99,2,FALSE)</f>
        <v>10000</v>
      </c>
      <c r="X110" s="139" t="s">
        <v>82</v>
      </c>
      <c r="Y110" s="27">
        <f>VLOOKUP(X110,Sheet2!$A$3:$B$99,2,FALSE)</f>
        <v>10000</v>
      </c>
      <c r="Z110" s="37" t="s">
        <v>38</v>
      </c>
      <c r="AA110" s="29">
        <f>VLOOKUP(Z110,Sheet2!$A$3:$B$99,2,FALSE)</f>
        <v>23200</v>
      </c>
      <c r="AB110" s="142" t="s">
        <v>78</v>
      </c>
      <c r="AC110" s="29">
        <f>VLOOKUP(AB110,Sheet2!$A$3:$B$99,2,FALSE)</f>
        <v>10000</v>
      </c>
      <c r="AD110" s="129" t="s">
        <v>202</v>
      </c>
      <c r="AE110" s="30">
        <f>VLOOKUP(AD110,Sheet2!$A$3:$B$99,2,FALSE)</f>
        <v>0</v>
      </c>
      <c r="AF110" s="131" t="s">
        <v>201</v>
      </c>
      <c r="AG110" s="30">
        <f>VLOOKUP(AF110,Sheet2!$A$3:$B$99,2,FALSE)</f>
        <v>0</v>
      </c>
    </row>
    <row r="111" spans="1:33" ht="9.6999999999999993" customHeight="1">
      <c r="A111" s="48">
        <v>110</v>
      </c>
      <c r="B111" s="49" t="s">
        <v>621</v>
      </c>
      <c r="C111" s="52" t="s">
        <v>620</v>
      </c>
      <c r="D111" s="54" t="s">
        <v>621</v>
      </c>
      <c r="E111" s="19">
        <f t="shared" si="1"/>
        <v>2826233</v>
      </c>
      <c r="F111" s="32" t="s">
        <v>53</v>
      </c>
      <c r="G111" s="21">
        <f>VLOOKUP(F111,Sheet2!$A$3:$B$99,2,FALSE)</f>
        <v>40000</v>
      </c>
      <c r="H111" s="33" t="s">
        <v>94</v>
      </c>
      <c r="I111" s="21">
        <f>VLOOKUP(H111,Sheet2!$A$3:$B$99,2,FALSE)</f>
        <v>1800000</v>
      </c>
      <c r="J111" s="34" t="s">
        <v>95</v>
      </c>
      <c r="K111" s="24">
        <f>VLOOKUP(J111,Sheet2!$A$3:$B$99,2,FALSE)</f>
        <v>40000</v>
      </c>
      <c r="L111" s="34" t="s">
        <v>96</v>
      </c>
      <c r="M111" s="24">
        <f>VLOOKUP(L111,Sheet2!$A$3:$B$99,2,FALSE)</f>
        <v>92833</v>
      </c>
      <c r="N111" s="35" t="s">
        <v>68</v>
      </c>
      <c r="O111" s="26">
        <f>VLOOKUP(N111,Sheet2!$A$3:$B$99,2,FALSE)</f>
        <v>196000</v>
      </c>
      <c r="P111" s="35" t="s">
        <v>174</v>
      </c>
      <c r="Q111" s="26">
        <f>VLOOKUP(P111,Sheet2!$A$3:$B$99,2,FALSE)</f>
        <v>270000</v>
      </c>
      <c r="R111" s="35" t="s">
        <v>32</v>
      </c>
      <c r="S111" s="26">
        <f>VLOOKUP(R111,Sheet2!$A$3:$B$99,2,FALSE)</f>
        <v>270000</v>
      </c>
      <c r="T111" s="139" t="s">
        <v>110</v>
      </c>
      <c r="U111" s="27">
        <f>VLOOKUP(T111,Sheet2!$A$3:$B$99,2,FALSE)</f>
        <v>10000</v>
      </c>
      <c r="V111" s="36" t="s">
        <v>189</v>
      </c>
      <c r="W111" s="27">
        <f>VLOOKUP(V111,Sheet2!$A$3:$B$99,2,FALSE)</f>
        <v>27400</v>
      </c>
      <c r="X111" s="139" t="s">
        <v>193</v>
      </c>
      <c r="Y111" s="27">
        <f>VLOOKUP(X111,Sheet2!$A$3:$B$99,2,FALSE)</f>
        <v>10000</v>
      </c>
      <c r="Z111" s="128" t="s">
        <v>97</v>
      </c>
      <c r="AA111" s="29">
        <f>VLOOKUP(Z111,Sheet2!$A$3:$B$99,2,FALSE)</f>
        <v>10000</v>
      </c>
      <c r="AB111" s="128" t="s">
        <v>44</v>
      </c>
      <c r="AC111" s="29">
        <f>VLOOKUP(AB111,Sheet2!$A$3:$B$99,2,FALSE)</f>
        <v>10000</v>
      </c>
      <c r="AD111" s="137" t="s">
        <v>196</v>
      </c>
      <c r="AE111" s="30">
        <f>VLOOKUP(AD111,Sheet2!$A$3:$B$99,2,FALSE)</f>
        <v>50000</v>
      </c>
      <c r="AF111" s="131" t="s">
        <v>202</v>
      </c>
      <c r="AG111" s="30">
        <f>VLOOKUP(AF111,Sheet2!$A$3:$B$99,2,FALSE)</f>
        <v>0</v>
      </c>
    </row>
    <row r="112" spans="1:33" ht="9.6999999999999993" customHeight="1">
      <c r="A112" s="48">
        <v>111</v>
      </c>
      <c r="B112" s="49" t="s">
        <v>597</v>
      </c>
      <c r="C112" s="52" t="s">
        <v>599</v>
      </c>
      <c r="D112" s="54" t="s">
        <v>600</v>
      </c>
      <c r="E112" s="19">
        <f t="shared" si="1"/>
        <v>2822800</v>
      </c>
      <c r="F112" s="32" t="s">
        <v>41</v>
      </c>
      <c r="G112" s="21">
        <f>VLOOKUP(F112,Sheet2!$A$3:$B$99,2,FALSE)</f>
        <v>335000</v>
      </c>
      <c r="H112" s="33" t="s">
        <v>94</v>
      </c>
      <c r="I112" s="21">
        <f>VLOOKUP(H112,Sheet2!$A$3:$B$99,2,FALSE)</f>
        <v>1800000</v>
      </c>
      <c r="J112" s="135" t="s">
        <v>170</v>
      </c>
      <c r="K112" s="24">
        <f>VLOOKUP(J112,Sheet2!$A$3:$B$99,2,FALSE)</f>
        <v>10000</v>
      </c>
      <c r="L112" s="34" t="s">
        <v>95</v>
      </c>
      <c r="M112" s="24">
        <f>VLOOKUP(L112,Sheet2!$A$3:$B$99,2,FALSE)</f>
        <v>40000</v>
      </c>
      <c r="N112" s="35" t="s">
        <v>83</v>
      </c>
      <c r="O112" s="26">
        <f>VLOOKUP(N112,Sheet2!$A$3:$B$99,2,FALSE)</f>
        <v>54000</v>
      </c>
      <c r="P112" s="35" t="s">
        <v>172</v>
      </c>
      <c r="Q112" s="26">
        <f>VLOOKUP(P112,Sheet2!$A$3:$B$99,2,FALSE)</f>
        <v>335000</v>
      </c>
      <c r="R112" s="35" t="s">
        <v>179</v>
      </c>
      <c r="S112" s="26">
        <f>VLOOKUP(R112,Sheet2!$A$3:$B$99,2,FALSE)</f>
        <v>155000</v>
      </c>
      <c r="T112" s="132" t="s">
        <v>75</v>
      </c>
      <c r="U112" s="27">
        <f>VLOOKUP(T112,Sheet2!$A$3:$B$99,2,FALSE)</f>
        <v>10000</v>
      </c>
      <c r="V112" s="139" t="s">
        <v>193</v>
      </c>
      <c r="W112" s="27">
        <f>VLOOKUP(V112,Sheet2!$A$3:$B$99,2,FALSE)</f>
        <v>10000</v>
      </c>
      <c r="X112" s="36" t="s">
        <v>77</v>
      </c>
      <c r="Y112" s="27">
        <f>VLOOKUP(X112,Sheet2!$A$3:$B$99,2,FALSE)</f>
        <v>40000</v>
      </c>
      <c r="Z112" s="37" t="s">
        <v>76</v>
      </c>
      <c r="AA112" s="29">
        <f>VLOOKUP(Z112,Sheet2!$A$3:$B$99,2,FALSE)</f>
        <v>23800</v>
      </c>
      <c r="AB112" s="128" t="s">
        <v>207</v>
      </c>
      <c r="AC112" s="29">
        <f>VLOOKUP(AB112,Sheet2!$A$3:$B$99,2,FALSE)</f>
        <v>10000</v>
      </c>
      <c r="AD112" s="129" t="s">
        <v>199</v>
      </c>
      <c r="AE112" s="30">
        <f>VLOOKUP(AD112,Sheet2!$A$3:$B$99,2,FALSE)</f>
        <v>0</v>
      </c>
      <c r="AF112" s="131" t="s">
        <v>202</v>
      </c>
      <c r="AG112" s="30">
        <f>VLOOKUP(AF112,Sheet2!$A$3:$B$99,2,FALSE)</f>
        <v>0</v>
      </c>
    </row>
    <row r="113" spans="1:33" ht="9.6999999999999993" customHeight="1">
      <c r="A113" s="50">
        <v>112</v>
      </c>
      <c r="B113" s="49" t="s">
        <v>779</v>
      </c>
      <c r="C113" s="52" t="s">
        <v>780</v>
      </c>
      <c r="D113" s="56" t="s">
        <v>779</v>
      </c>
      <c r="E113" s="19">
        <f t="shared" si="1"/>
        <v>2816833</v>
      </c>
      <c r="F113" s="32" t="s">
        <v>53</v>
      </c>
      <c r="G113" s="21">
        <f>VLOOKUP(F113,Sheet2!$A$3:$B$99,2,FALSE)</f>
        <v>40000</v>
      </c>
      <c r="H113" s="33" t="s">
        <v>94</v>
      </c>
      <c r="I113" s="21">
        <f>VLOOKUP(H113,Sheet2!$A$3:$B$99,2,FALSE)</f>
        <v>1800000</v>
      </c>
      <c r="J113" s="135" t="s">
        <v>170</v>
      </c>
      <c r="K113" s="24">
        <f>VLOOKUP(J113,Sheet2!$A$3:$B$99,2,FALSE)</f>
        <v>10000</v>
      </c>
      <c r="L113" s="34" t="s">
        <v>96</v>
      </c>
      <c r="M113" s="24">
        <f>VLOOKUP(L113,Sheet2!$A$3:$B$99,2,FALSE)</f>
        <v>92833</v>
      </c>
      <c r="N113" s="35" t="s">
        <v>81</v>
      </c>
      <c r="O113" s="26">
        <f>VLOOKUP(N113,Sheet2!$A$3:$B$99,2,FALSE)</f>
        <v>196000</v>
      </c>
      <c r="P113" s="35" t="s">
        <v>172</v>
      </c>
      <c r="Q113" s="26">
        <f>VLOOKUP(P113,Sheet2!$A$3:$B$99,2,FALSE)</f>
        <v>335000</v>
      </c>
      <c r="R113" s="35" t="s">
        <v>179</v>
      </c>
      <c r="S113" s="26">
        <f>VLOOKUP(R113,Sheet2!$A$3:$B$99,2,FALSE)</f>
        <v>155000</v>
      </c>
      <c r="T113" s="139" t="s">
        <v>182</v>
      </c>
      <c r="U113" s="27">
        <f>VLOOKUP(T113,Sheet2!$A$3:$B$99,2,FALSE)</f>
        <v>10000</v>
      </c>
      <c r="V113" s="36" t="s">
        <v>184</v>
      </c>
      <c r="W113" s="27">
        <f>VLOOKUP(V113,Sheet2!$A$3:$B$99,2,FALSE)</f>
        <v>68000</v>
      </c>
      <c r="X113" s="36" t="s">
        <v>192</v>
      </c>
      <c r="Y113" s="27">
        <f>VLOOKUP(X113,Sheet2!$A$3:$B$99,2,FALSE)</f>
        <v>40000</v>
      </c>
      <c r="Z113" s="128" t="s">
        <v>97</v>
      </c>
      <c r="AA113" s="29">
        <f>VLOOKUP(Z113,Sheet2!$A$3:$B$99,2,FALSE)</f>
        <v>10000</v>
      </c>
      <c r="AB113" s="128" t="s">
        <v>207</v>
      </c>
      <c r="AC113" s="29">
        <f>VLOOKUP(AB113,Sheet2!$A$3:$B$99,2,FALSE)</f>
        <v>10000</v>
      </c>
      <c r="AD113" s="137" t="s">
        <v>196</v>
      </c>
      <c r="AE113" s="30">
        <f>VLOOKUP(AD113,Sheet2!$A$3:$B$99,2,FALSE)</f>
        <v>50000</v>
      </c>
      <c r="AF113" s="131" t="s">
        <v>202</v>
      </c>
      <c r="AG113" s="30">
        <f>VLOOKUP(AF113,Sheet2!$A$3:$B$99,2,FALSE)</f>
        <v>0</v>
      </c>
    </row>
    <row r="114" spans="1:33" ht="9.6999999999999993" customHeight="1">
      <c r="A114" s="50">
        <v>113</v>
      </c>
      <c r="B114" s="49" t="s">
        <v>347</v>
      </c>
      <c r="C114" s="52" t="s">
        <v>346</v>
      </c>
      <c r="D114" s="54" t="s">
        <v>349</v>
      </c>
      <c r="E114" s="19">
        <f t="shared" si="1"/>
        <v>2812033</v>
      </c>
      <c r="F114" s="32" t="s">
        <v>61</v>
      </c>
      <c r="G114" s="21">
        <f>VLOOKUP(F114,Sheet2!$A$3:$B$99,2,FALSE)</f>
        <v>68000</v>
      </c>
      <c r="H114" s="33" t="s">
        <v>94</v>
      </c>
      <c r="I114" s="21">
        <f>VLOOKUP(H114,Sheet2!$A$3:$B$99,2,FALSE)</f>
        <v>1800000</v>
      </c>
      <c r="J114" s="135" t="s">
        <v>170</v>
      </c>
      <c r="K114" s="24">
        <f>VLOOKUP(J114,Sheet2!$A$3:$B$99,2,FALSE)</f>
        <v>10000</v>
      </c>
      <c r="L114" s="34" t="s">
        <v>96</v>
      </c>
      <c r="M114" s="24">
        <f>VLOOKUP(L114,Sheet2!$A$3:$B$99,2,FALSE)</f>
        <v>92833</v>
      </c>
      <c r="N114" s="35" t="s">
        <v>109</v>
      </c>
      <c r="O114" s="26">
        <f>VLOOKUP(N114,Sheet2!$A$3:$B$99,2,FALSE)</f>
        <v>68000</v>
      </c>
      <c r="P114" s="35" t="s">
        <v>172</v>
      </c>
      <c r="Q114" s="26">
        <f>VLOOKUP(P114,Sheet2!$A$3:$B$99,2,FALSE)</f>
        <v>335000</v>
      </c>
      <c r="R114" s="35" t="s">
        <v>179</v>
      </c>
      <c r="S114" s="26">
        <f>VLOOKUP(R114,Sheet2!$A$3:$B$99,2,FALSE)</f>
        <v>155000</v>
      </c>
      <c r="T114" s="36" t="s">
        <v>86</v>
      </c>
      <c r="U114" s="27">
        <f>VLOOKUP(T114,Sheet2!$A$3:$B$99,2,FALSE)</f>
        <v>120000</v>
      </c>
      <c r="V114" s="36" t="s">
        <v>188</v>
      </c>
      <c r="W114" s="27">
        <f>VLOOKUP(V114,Sheet2!$A$3:$B$99,2,FALSE)</f>
        <v>40000</v>
      </c>
      <c r="X114" s="36" t="s">
        <v>192</v>
      </c>
      <c r="Y114" s="27">
        <f>VLOOKUP(X114,Sheet2!$A$3:$B$99,2,FALSE)</f>
        <v>40000</v>
      </c>
      <c r="Z114" s="37" t="s">
        <v>38</v>
      </c>
      <c r="AA114" s="29">
        <f>VLOOKUP(Z114,Sheet2!$A$3:$B$99,2,FALSE)</f>
        <v>23200</v>
      </c>
      <c r="AB114" s="142" t="s">
        <v>78</v>
      </c>
      <c r="AC114" s="29">
        <f>VLOOKUP(AB114,Sheet2!$A$3:$B$99,2,FALSE)</f>
        <v>10000</v>
      </c>
      <c r="AD114" s="137" t="s">
        <v>196</v>
      </c>
      <c r="AE114" s="30">
        <f>VLOOKUP(AD114,Sheet2!$A$3:$B$99,2,FALSE)</f>
        <v>50000</v>
      </c>
      <c r="AF114" s="131" t="s">
        <v>202</v>
      </c>
      <c r="AG114" s="30">
        <f>VLOOKUP(AF114,Sheet2!$A$3:$B$99,2,FALSE)</f>
        <v>0</v>
      </c>
    </row>
    <row r="115" spans="1:33" ht="9.6999999999999993" customHeight="1">
      <c r="A115" s="48">
        <v>114</v>
      </c>
      <c r="B115" s="49" t="s">
        <v>619</v>
      </c>
      <c r="C115" s="52" t="s">
        <v>616</v>
      </c>
      <c r="D115" s="54" t="s">
        <v>617</v>
      </c>
      <c r="E115" s="19">
        <f t="shared" si="1"/>
        <v>2811033</v>
      </c>
      <c r="F115" s="32" t="s">
        <v>52</v>
      </c>
      <c r="G115" s="21">
        <f>VLOOKUP(F115,Sheet2!$A$3:$B$99,2,FALSE)</f>
        <v>135000</v>
      </c>
      <c r="H115" s="33" t="s">
        <v>94</v>
      </c>
      <c r="I115" s="21">
        <f>VLOOKUP(H115,Sheet2!$A$3:$B$99,2,FALSE)</f>
        <v>1800000</v>
      </c>
      <c r="J115" s="34" t="s">
        <v>95</v>
      </c>
      <c r="K115" s="24">
        <f>VLOOKUP(J115,Sheet2!$A$3:$B$99,2,FALSE)</f>
        <v>40000</v>
      </c>
      <c r="L115" s="34" t="s">
        <v>96</v>
      </c>
      <c r="M115" s="24">
        <f>VLOOKUP(L115,Sheet2!$A$3:$B$99,2,FALSE)</f>
        <v>92833</v>
      </c>
      <c r="N115" s="35" t="s">
        <v>178</v>
      </c>
      <c r="O115" s="26">
        <f>VLOOKUP(N115,Sheet2!$A$3:$B$99,2,FALSE)</f>
        <v>54000</v>
      </c>
      <c r="P115" s="35" t="s">
        <v>32</v>
      </c>
      <c r="Q115" s="26">
        <f>VLOOKUP(P115,Sheet2!$A$3:$B$99,2,FALSE)</f>
        <v>270000</v>
      </c>
      <c r="R115" s="35" t="s">
        <v>177</v>
      </c>
      <c r="S115" s="26">
        <f>VLOOKUP(R115,Sheet2!$A$3:$B$99,2,FALSE)</f>
        <v>196000</v>
      </c>
      <c r="T115" s="36" t="s">
        <v>86</v>
      </c>
      <c r="U115" s="27">
        <f>VLOOKUP(T115,Sheet2!$A$3:$B$99,2,FALSE)</f>
        <v>120000</v>
      </c>
      <c r="V115" s="132" t="s">
        <v>191</v>
      </c>
      <c r="W115" s="27">
        <f>VLOOKUP(V115,Sheet2!$A$3:$B$99,2,FALSE)</f>
        <v>10000</v>
      </c>
      <c r="X115" s="139" t="s">
        <v>169</v>
      </c>
      <c r="Y115" s="27">
        <f>VLOOKUP(X115,Sheet2!$A$3:$B$99,2,FALSE)</f>
        <v>10000</v>
      </c>
      <c r="Z115" s="37" t="s">
        <v>38</v>
      </c>
      <c r="AA115" s="29">
        <f>VLOOKUP(Z115,Sheet2!$A$3:$B$99,2,FALSE)</f>
        <v>23200</v>
      </c>
      <c r="AB115" s="128" t="s">
        <v>97</v>
      </c>
      <c r="AC115" s="29">
        <f>VLOOKUP(AB115,Sheet2!$A$3:$B$99,2,FALSE)</f>
        <v>10000</v>
      </c>
      <c r="AD115" s="137" t="s">
        <v>196</v>
      </c>
      <c r="AE115" s="30">
        <f>VLOOKUP(AD115,Sheet2!$A$3:$B$99,2,FALSE)</f>
        <v>50000</v>
      </c>
      <c r="AF115" s="131" t="s">
        <v>201</v>
      </c>
      <c r="AG115" s="30">
        <f>VLOOKUP(AF115,Sheet2!$A$3:$B$99,2,FALSE)</f>
        <v>0</v>
      </c>
    </row>
    <row r="116" spans="1:33" ht="9.6999999999999993" customHeight="1">
      <c r="A116" s="48">
        <v>115</v>
      </c>
      <c r="B116" s="49" t="s">
        <v>541</v>
      </c>
      <c r="C116" s="52" t="s">
        <v>542</v>
      </c>
      <c r="D116" s="54" t="s">
        <v>541</v>
      </c>
      <c r="E116" s="19">
        <f t="shared" si="1"/>
        <v>2787033</v>
      </c>
      <c r="F116" s="32" t="s">
        <v>65</v>
      </c>
      <c r="G116" s="21">
        <f>VLOOKUP(F116,Sheet2!$A$3:$B$99,2,FALSE)</f>
        <v>480000</v>
      </c>
      <c r="H116" s="33" t="s">
        <v>94</v>
      </c>
      <c r="I116" s="21">
        <f>VLOOKUP(H116,Sheet2!$A$3:$B$99,2,FALSE)</f>
        <v>1800000</v>
      </c>
      <c r="J116" s="34" t="s">
        <v>95</v>
      </c>
      <c r="K116" s="24">
        <f>VLOOKUP(J116,Sheet2!$A$3:$B$99,2,FALSE)</f>
        <v>40000</v>
      </c>
      <c r="L116" s="34" t="s">
        <v>59</v>
      </c>
      <c r="M116" s="24">
        <f>VLOOKUP(L116,Sheet2!$A$3:$B$99,2,FALSE)</f>
        <v>30000</v>
      </c>
      <c r="N116" s="35" t="s">
        <v>72</v>
      </c>
      <c r="O116" s="26">
        <f>VLOOKUP(N116,Sheet2!$A$3:$B$99,2,FALSE)</f>
        <v>92833</v>
      </c>
      <c r="P116" s="35" t="s">
        <v>178</v>
      </c>
      <c r="Q116" s="26">
        <f>VLOOKUP(P116,Sheet2!$A$3:$B$99,2,FALSE)</f>
        <v>54000</v>
      </c>
      <c r="R116" s="35" t="s">
        <v>175</v>
      </c>
      <c r="S116" s="26">
        <f>VLOOKUP(R116,Sheet2!$A$3:$B$99,2,FALSE)</f>
        <v>54000</v>
      </c>
      <c r="T116" s="36" t="s">
        <v>86</v>
      </c>
      <c r="U116" s="27">
        <f>VLOOKUP(T116,Sheet2!$A$3:$B$99,2,FALSE)</f>
        <v>120000</v>
      </c>
      <c r="V116" s="139" t="s">
        <v>82</v>
      </c>
      <c r="W116" s="27">
        <f>VLOOKUP(V116,Sheet2!$A$3:$B$99,2,FALSE)</f>
        <v>10000</v>
      </c>
      <c r="X116" s="36" t="s">
        <v>111</v>
      </c>
      <c r="Y116" s="27">
        <f>VLOOKUP(X116,Sheet2!$A$3:$B$99,2,FALSE)</f>
        <v>23000</v>
      </c>
      <c r="Z116" s="37" t="s">
        <v>38</v>
      </c>
      <c r="AA116" s="29">
        <f>VLOOKUP(Z116,Sheet2!$A$3:$B$99,2,FALSE)</f>
        <v>23200</v>
      </c>
      <c r="AB116" s="128" t="s">
        <v>97</v>
      </c>
      <c r="AC116" s="29">
        <f>VLOOKUP(AB116,Sheet2!$A$3:$B$99,2,FALSE)</f>
        <v>10000</v>
      </c>
      <c r="AD116" s="137" t="s">
        <v>196</v>
      </c>
      <c r="AE116" s="30">
        <f>VLOOKUP(AD116,Sheet2!$A$3:$B$99,2,FALSE)</f>
        <v>50000</v>
      </c>
      <c r="AF116" s="131" t="s">
        <v>202</v>
      </c>
      <c r="AG116" s="30">
        <f>VLOOKUP(AF116,Sheet2!$A$3:$B$99,2,FALSE)</f>
        <v>0</v>
      </c>
    </row>
    <row r="117" spans="1:33" ht="9.6999999999999993" customHeight="1">
      <c r="A117" s="50">
        <v>116</v>
      </c>
      <c r="B117" s="49" t="s">
        <v>284</v>
      </c>
      <c r="C117" s="52" t="s">
        <v>283</v>
      </c>
      <c r="D117" s="54" t="s">
        <v>284</v>
      </c>
      <c r="E117" s="19">
        <f t="shared" si="1"/>
        <v>2777233</v>
      </c>
      <c r="F117" s="32" t="s">
        <v>41</v>
      </c>
      <c r="G117" s="21">
        <f>VLOOKUP(F117,Sheet2!$A$3:$B$99,2,FALSE)</f>
        <v>335000</v>
      </c>
      <c r="H117" s="33" t="s">
        <v>94</v>
      </c>
      <c r="I117" s="21">
        <f>VLOOKUP(H117,Sheet2!$A$3:$B$99,2,FALSE)</f>
        <v>1800000</v>
      </c>
      <c r="J117" s="135" t="s">
        <v>170</v>
      </c>
      <c r="K117" s="24">
        <f>VLOOKUP(J117,Sheet2!$A$3:$B$99,2,FALSE)</f>
        <v>10000</v>
      </c>
      <c r="L117" s="34" t="s">
        <v>59</v>
      </c>
      <c r="M117" s="24">
        <f>VLOOKUP(L117,Sheet2!$A$3:$B$99,2,FALSE)</f>
        <v>30000</v>
      </c>
      <c r="N117" s="35" t="s">
        <v>81</v>
      </c>
      <c r="O117" s="26">
        <f>VLOOKUP(N117,Sheet2!$A$3:$B$99,2,FALSE)</f>
        <v>196000</v>
      </c>
      <c r="P117" s="35" t="s">
        <v>40</v>
      </c>
      <c r="Q117" s="26">
        <f>VLOOKUP(P117,Sheet2!$A$3:$B$99,2,FALSE)</f>
        <v>92833</v>
      </c>
      <c r="R117" s="35" t="s">
        <v>177</v>
      </c>
      <c r="S117" s="26">
        <f>VLOOKUP(R117,Sheet2!$A$3:$B$99,2,FALSE)</f>
        <v>196000</v>
      </c>
      <c r="T117" s="132" t="s">
        <v>75</v>
      </c>
      <c r="U117" s="27">
        <f>VLOOKUP(T117,Sheet2!$A$3:$B$99,2,FALSE)</f>
        <v>10000</v>
      </c>
      <c r="V117" s="139" t="s">
        <v>183</v>
      </c>
      <c r="W117" s="27">
        <f>VLOOKUP(V117,Sheet2!$A$3:$B$99,2,FALSE)</f>
        <v>10000</v>
      </c>
      <c r="X117" s="36" t="s">
        <v>189</v>
      </c>
      <c r="Y117" s="27">
        <f>VLOOKUP(X117,Sheet2!$A$3:$B$99,2,FALSE)</f>
        <v>27400</v>
      </c>
      <c r="Z117" s="128" t="s">
        <v>97</v>
      </c>
      <c r="AA117" s="29">
        <f>VLOOKUP(Z117,Sheet2!$A$3:$B$99,2,FALSE)</f>
        <v>10000</v>
      </c>
      <c r="AB117" s="128" t="s">
        <v>207</v>
      </c>
      <c r="AC117" s="29">
        <f>VLOOKUP(AB117,Sheet2!$A$3:$B$99,2,FALSE)</f>
        <v>10000</v>
      </c>
      <c r="AD117" s="137" t="s">
        <v>196</v>
      </c>
      <c r="AE117" s="30">
        <f>VLOOKUP(AD117,Sheet2!$A$3:$B$99,2,FALSE)</f>
        <v>50000</v>
      </c>
      <c r="AF117" s="131" t="s">
        <v>200</v>
      </c>
      <c r="AG117" s="30">
        <f>VLOOKUP(AF117,Sheet2!$A$3:$B$99,2,FALSE)</f>
        <v>0</v>
      </c>
    </row>
    <row r="118" spans="1:33" ht="9.6999999999999993" customHeight="1">
      <c r="A118" s="50">
        <v>117</v>
      </c>
      <c r="B118" s="51" t="s">
        <v>338</v>
      </c>
      <c r="C118" s="52" t="s">
        <v>336</v>
      </c>
      <c r="D118" s="54" t="s">
        <v>337</v>
      </c>
      <c r="E118" s="19">
        <f t="shared" si="1"/>
        <v>2772600</v>
      </c>
      <c r="F118" s="32" t="s">
        <v>56</v>
      </c>
      <c r="G118" s="21">
        <f>VLOOKUP(F118,Sheet2!$A$3:$B$99,2,FALSE)</f>
        <v>196000</v>
      </c>
      <c r="H118" s="33" t="s">
        <v>94</v>
      </c>
      <c r="I118" s="21">
        <f>VLOOKUP(H118,Sheet2!$A$3:$B$99,2,FALSE)</f>
        <v>1800000</v>
      </c>
      <c r="J118" s="140" t="s">
        <v>58</v>
      </c>
      <c r="K118" s="24">
        <f>VLOOKUP(J118,Sheet2!$A$3:$B$99,2,FALSE)</f>
        <v>10000</v>
      </c>
      <c r="L118" s="34" t="s">
        <v>39</v>
      </c>
      <c r="M118" s="24">
        <f>VLOOKUP(L118,Sheet2!$A$3:$B$99,2,FALSE)</f>
        <v>270000</v>
      </c>
      <c r="N118" s="133" t="s">
        <v>173</v>
      </c>
      <c r="O118" s="26">
        <f>VLOOKUP(N118,Sheet2!$A$3:$B$99,2,FALSE)</f>
        <v>10000</v>
      </c>
      <c r="P118" s="35" t="s">
        <v>68</v>
      </c>
      <c r="Q118" s="26">
        <f>VLOOKUP(P118,Sheet2!$A$3:$B$99,2,FALSE)</f>
        <v>196000</v>
      </c>
      <c r="R118" s="35" t="s">
        <v>177</v>
      </c>
      <c r="S118" s="26">
        <f>VLOOKUP(R118,Sheet2!$A$3:$B$99,2,FALSE)</f>
        <v>196000</v>
      </c>
      <c r="T118" s="132" t="s">
        <v>75</v>
      </c>
      <c r="U118" s="27">
        <f>VLOOKUP(T118,Sheet2!$A$3:$B$99,2,FALSE)</f>
        <v>10000</v>
      </c>
      <c r="V118" s="36" t="s">
        <v>77</v>
      </c>
      <c r="W118" s="27">
        <f>VLOOKUP(V118,Sheet2!$A$3:$B$99,2,FALSE)</f>
        <v>40000</v>
      </c>
      <c r="X118" s="36" t="s">
        <v>180</v>
      </c>
      <c r="Y118" s="27">
        <f>VLOOKUP(X118,Sheet2!$A$3:$B$99,2,FALSE)</f>
        <v>24600</v>
      </c>
      <c r="Z118" s="128" t="s">
        <v>69</v>
      </c>
      <c r="AA118" s="29">
        <f>VLOOKUP(Z118,Sheet2!$A$3:$B$99,2,FALSE)</f>
        <v>10000</v>
      </c>
      <c r="AB118" s="128" t="s">
        <v>207</v>
      </c>
      <c r="AC118" s="29">
        <f>VLOOKUP(AB118,Sheet2!$A$3:$B$99,2,FALSE)</f>
        <v>10000</v>
      </c>
      <c r="AD118" s="129" t="s">
        <v>198</v>
      </c>
      <c r="AE118" s="30">
        <f>VLOOKUP(AD118,Sheet2!$A$3:$B$99,2,FALSE)</f>
        <v>0</v>
      </c>
      <c r="AF118" s="131" t="s">
        <v>202</v>
      </c>
      <c r="AG118" s="30">
        <f>VLOOKUP(AF118,Sheet2!$A$3:$B$99,2,FALSE)</f>
        <v>0</v>
      </c>
    </row>
    <row r="119" spans="1:33" ht="9.6999999999999993" customHeight="1">
      <c r="A119" s="48">
        <v>118</v>
      </c>
      <c r="B119" s="49" t="s">
        <v>131</v>
      </c>
      <c r="C119" s="52" t="s">
        <v>130</v>
      </c>
      <c r="D119" s="54" t="s">
        <v>131</v>
      </c>
      <c r="E119" s="19">
        <f t="shared" si="1"/>
        <v>2770332</v>
      </c>
      <c r="F119" s="32" t="s">
        <v>41</v>
      </c>
      <c r="G119" s="21">
        <f>VLOOKUP(F119,Sheet2!$A$3:$B$99,2,FALSE)</f>
        <v>335000</v>
      </c>
      <c r="H119" s="33" t="s">
        <v>94</v>
      </c>
      <c r="I119" s="21">
        <f>VLOOKUP(H119,Sheet2!$A$3:$B$99,2,FALSE)</f>
        <v>1800000</v>
      </c>
      <c r="J119" s="34" t="s">
        <v>96</v>
      </c>
      <c r="K119" s="24">
        <f>VLOOKUP(J119,Sheet2!$A$3:$B$99,2,FALSE)</f>
        <v>92833</v>
      </c>
      <c r="L119" s="140" t="s">
        <v>58</v>
      </c>
      <c r="M119" s="24">
        <f>VLOOKUP(L119,Sheet2!$A$3:$B$99,2,FALSE)</f>
        <v>10000</v>
      </c>
      <c r="N119" s="35" t="s">
        <v>171</v>
      </c>
      <c r="O119" s="26">
        <f>VLOOKUP(N119,Sheet2!$A$3:$B$99,2,FALSE)</f>
        <v>54000</v>
      </c>
      <c r="P119" s="35" t="s">
        <v>72</v>
      </c>
      <c r="Q119" s="26">
        <f>VLOOKUP(P119,Sheet2!$A$3:$B$99,2,FALSE)</f>
        <v>92833</v>
      </c>
      <c r="R119" s="35" t="s">
        <v>40</v>
      </c>
      <c r="S119" s="26">
        <f>VLOOKUP(R119,Sheet2!$A$3:$B$99,2,FALSE)</f>
        <v>92833</v>
      </c>
      <c r="T119" s="36" t="s">
        <v>86</v>
      </c>
      <c r="U119" s="27">
        <f>VLOOKUP(T119,Sheet2!$A$3:$B$99,2,FALSE)</f>
        <v>120000</v>
      </c>
      <c r="V119" s="139" t="s">
        <v>182</v>
      </c>
      <c r="W119" s="27">
        <f>VLOOKUP(V119,Sheet2!$A$3:$B$99,2,FALSE)</f>
        <v>10000</v>
      </c>
      <c r="X119" s="132" t="s">
        <v>190</v>
      </c>
      <c r="Y119" s="27">
        <f>VLOOKUP(X119,Sheet2!$A$3:$B$99,2,FALSE)</f>
        <v>10000</v>
      </c>
      <c r="Z119" s="37" t="s">
        <v>48</v>
      </c>
      <c r="AA119" s="29">
        <f>VLOOKUP(Z119,Sheet2!$A$3:$B$99,2,FALSE)</f>
        <v>92833</v>
      </c>
      <c r="AB119" s="142" t="s">
        <v>78</v>
      </c>
      <c r="AC119" s="29">
        <f>VLOOKUP(AB119,Sheet2!$A$3:$B$99,2,FALSE)</f>
        <v>10000</v>
      </c>
      <c r="AD119" s="137" t="s">
        <v>196</v>
      </c>
      <c r="AE119" s="30">
        <f>VLOOKUP(AD119,Sheet2!$A$3:$B$99,2,FALSE)</f>
        <v>50000</v>
      </c>
      <c r="AF119" s="131" t="s">
        <v>197</v>
      </c>
      <c r="AG119" s="30">
        <f>VLOOKUP(AF119,Sheet2!$A$3:$B$99,2,FALSE)</f>
        <v>0</v>
      </c>
    </row>
    <row r="120" spans="1:33" ht="9.6999999999999993" customHeight="1">
      <c r="A120" s="48">
        <v>119</v>
      </c>
      <c r="B120" s="49" t="s">
        <v>366</v>
      </c>
      <c r="C120" s="52" t="s">
        <v>365</v>
      </c>
      <c r="D120" s="54" t="s">
        <v>369</v>
      </c>
      <c r="E120" s="19">
        <f t="shared" si="1"/>
        <v>2767433</v>
      </c>
      <c r="F120" s="32" t="s">
        <v>41</v>
      </c>
      <c r="G120" s="21">
        <f>VLOOKUP(F120,Sheet2!$A$3:$B$99,2,FALSE)</f>
        <v>335000</v>
      </c>
      <c r="H120" s="33" t="s">
        <v>94</v>
      </c>
      <c r="I120" s="21">
        <f>VLOOKUP(H120,Sheet2!$A$3:$B$99,2,FALSE)</f>
        <v>1800000</v>
      </c>
      <c r="J120" s="135" t="s">
        <v>170</v>
      </c>
      <c r="K120" s="24">
        <f>VLOOKUP(J120,Sheet2!$A$3:$B$99,2,FALSE)</f>
        <v>10000</v>
      </c>
      <c r="L120" s="34" t="s">
        <v>96</v>
      </c>
      <c r="M120" s="24">
        <f>VLOOKUP(L120,Sheet2!$A$3:$B$99,2,FALSE)</f>
        <v>92833</v>
      </c>
      <c r="N120" s="141" t="s">
        <v>57</v>
      </c>
      <c r="O120" s="26">
        <f>VLOOKUP(N120,Sheet2!$A$3:$B$99,2,FALSE)</f>
        <v>10000</v>
      </c>
      <c r="P120" s="35" t="s">
        <v>172</v>
      </c>
      <c r="Q120" s="26">
        <f>VLOOKUP(P120,Sheet2!$A$3:$B$99,2,FALSE)</f>
        <v>335000</v>
      </c>
      <c r="R120" s="35" t="s">
        <v>175</v>
      </c>
      <c r="S120" s="26">
        <f>VLOOKUP(R120,Sheet2!$A$3:$B$99,2,FALSE)</f>
        <v>54000</v>
      </c>
      <c r="T120" s="132" t="s">
        <v>181</v>
      </c>
      <c r="U120" s="27">
        <f>VLOOKUP(T120,Sheet2!$A$3:$B$99,2,FALSE)</f>
        <v>10000</v>
      </c>
      <c r="V120" s="36" t="s">
        <v>189</v>
      </c>
      <c r="W120" s="27">
        <f>VLOOKUP(V120,Sheet2!$A$3:$B$99,2,FALSE)</f>
        <v>27400</v>
      </c>
      <c r="X120" s="132" t="s">
        <v>190</v>
      </c>
      <c r="Y120" s="27">
        <f>VLOOKUP(X120,Sheet2!$A$3:$B$99,2,FALSE)</f>
        <v>10000</v>
      </c>
      <c r="Z120" s="37" t="s">
        <v>38</v>
      </c>
      <c r="AA120" s="29">
        <f>VLOOKUP(Z120,Sheet2!$A$3:$B$99,2,FALSE)</f>
        <v>23200</v>
      </c>
      <c r="AB120" s="128" t="s">
        <v>207</v>
      </c>
      <c r="AC120" s="29">
        <f>VLOOKUP(AB120,Sheet2!$A$3:$B$99,2,FALSE)</f>
        <v>10000</v>
      </c>
      <c r="AD120" s="137" t="s">
        <v>196</v>
      </c>
      <c r="AE120" s="30">
        <f>VLOOKUP(AD120,Sheet2!$A$3:$B$99,2,FALSE)</f>
        <v>50000</v>
      </c>
      <c r="AF120" s="131" t="s">
        <v>201</v>
      </c>
      <c r="AG120" s="30">
        <f>VLOOKUP(AF120,Sheet2!$A$3:$B$99,2,FALSE)</f>
        <v>0</v>
      </c>
    </row>
    <row r="121" spans="1:33" ht="9.6999999999999993" customHeight="1">
      <c r="A121" s="50">
        <v>120</v>
      </c>
      <c r="B121" s="49" t="s">
        <v>396</v>
      </c>
      <c r="C121" s="52" t="s">
        <v>395</v>
      </c>
      <c r="D121" s="54" t="s">
        <v>396</v>
      </c>
      <c r="E121" s="19">
        <f t="shared" si="1"/>
        <v>2754833</v>
      </c>
      <c r="F121" s="32" t="s">
        <v>61</v>
      </c>
      <c r="G121" s="21">
        <f>VLOOKUP(F121,Sheet2!$A$3:$B$99,2,FALSE)</f>
        <v>68000</v>
      </c>
      <c r="H121" s="33" t="s">
        <v>94</v>
      </c>
      <c r="I121" s="21">
        <f>VLOOKUP(H121,Sheet2!$A$3:$B$99,2,FALSE)</f>
        <v>1800000</v>
      </c>
      <c r="J121" s="34" t="s">
        <v>95</v>
      </c>
      <c r="K121" s="24">
        <f>VLOOKUP(J121,Sheet2!$A$3:$B$99,2,FALSE)</f>
        <v>40000</v>
      </c>
      <c r="L121" s="34" t="s">
        <v>96</v>
      </c>
      <c r="M121" s="24">
        <f>VLOOKUP(L121,Sheet2!$A$3:$B$99,2,FALSE)</f>
        <v>92833</v>
      </c>
      <c r="N121" s="35" t="s">
        <v>175</v>
      </c>
      <c r="O121" s="26">
        <f>VLOOKUP(N121,Sheet2!$A$3:$B$99,2,FALSE)</f>
        <v>54000</v>
      </c>
      <c r="P121" s="35" t="s">
        <v>174</v>
      </c>
      <c r="Q121" s="26">
        <f>VLOOKUP(P121,Sheet2!$A$3:$B$99,2,FALSE)</f>
        <v>270000</v>
      </c>
      <c r="R121" s="35" t="s">
        <v>32</v>
      </c>
      <c r="S121" s="26">
        <f>VLOOKUP(R121,Sheet2!$A$3:$B$99,2,FALSE)</f>
        <v>270000</v>
      </c>
      <c r="T121" s="36" t="s">
        <v>86</v>
      </c>
      <c r="U121" s="27">
        <f>VLOOKUP(T121,Sheet2!$A$3:$B$99,2,FALSE)</f>
        <v>120000</v>
      </c>
      <c r="V121" s="132" t="s">
        <v>191</v>
      </c>
      <c r="W121" s="27">
        <f>VLOOKUP(V121,Sheet2!$A$3:$B$99,2,FALSE)</f>
        <v>10000</v>
      </c>
      <c r="X121" s="132" t="s">
        <v>190</v>
      </c>
      <c r="Y121" s="27">
        <f>VLOOKUP(X121,Sheet2!$A$3:$B$99,2,FALSE)</f>
        <v>10000</v>
      </c>
      <c r="Z121" s="128" t="s">
        <v>97</v>
      </c>
      <c r="AA121" s="29">
        <f>VLOOKUP(Z121,Sheet2!$A$3:$B$99,2,FALSE)</f>
        <v>10000</v>
      </c>
      <c r="AB121" s="142" t="s">
        <v>78</v>
      </c>
      <c r="AC121" s="29">
        <f>VLOOKUP(AB121,Sheet2!$A$3:$B$99,2,FALSE)</f>
        <v>10000</v>
      </c>
      <c r="AD121" s="129" t="s">
        <v>198</v>
      </c>
      <c r="AE121" s="30">
        <f>VLOOKUP(AD121,Sheet2!$A$3:$B$99,2,FALSE)</f>
        <v>0</v>
      </c>
      <c r="AF121" s="131" t="s">
        <v>202</v>
      </c>
      <c r="AG121" s="30">
        <f>VLOOKUP(AF121,Sheet2!$A$3:$B$99,2,FALSE)</f>
        <v>0</v>
      </c>
    </row>
    <row r="122" spans="1:33" ht="9.6999999999999993" customHeight="1">
      <c r="A122" s="50">
        <v>121</v>
      </c>
      <c r="B122" s="49" t="s">
        <v>421</v>
      </c>
      <c r="C122" s="52" t="s">
        <v>423</v>
      </c>
      <c r="D122" s="56" t="s">
        <v>420</v>
      </c>
      <c r="E122" s="19">
        <f t="shared" si="1"/>
        <v>2747433</v>
      </c>
      <c r="F122" s="32" t="s">
        <v>65</v>
      </c>
      <c r="G122" s="21">
        <f>VLOOKUP(F122,Sheet2!$A$3:$B$99,2,FALSE)</f>
        <v>480000</v>
      </c>
      <c r="H122" s="33" t="s">
        <v>94</v>
      </c>
      <c r="I122" s="21">
        <f>VLOOKUP(H122,Sheet2!$A$3:$B$99,2,FALSE)</f>
        <v>1800000</v>
      </c>
      <c r="J122" s="135" t="s">
        <v>170</v>
      </c>
      <c r="K122" s="24">
        <f>VLOOKUP(J122,Sheet2!$A$3:$B$99,2,FALSE)</f>
        <v>10000</v>
      </c>
      <c r="L122" s="34" t="s">
        <v>95</v>
      </c>
      <c r="M122" s="24">
        <f>VLOOKUP(L122,Sheet2!$A$3:$B$99,2,FALSE)</f>
        <v>40000</v>
      </c>
      <c r="N122" s="35" t="s">
        <v>178</v>
      </c>
      <c r="O122" s="26">
        <f>VLOOKUP(N122,Sheet2!$A$3:$B$99,2,FALSE)</f>
        <v>54000</v>
      </c>
      <c r="P122" s="35" t="s">
        <v>72</v>
      </c>
      <c r="Q122" s="26">
        <f>VLOOKUP(P122,Sheet2!$A$3:$B$99,2,FALSE)</f>
        <v>92833</v>
      </c>
      <c r="R122" s="35" t="s">
        <v>179</v>
      </c>
      <c r="S122" s="26">
        <f>VLOOKUP(R122,Sheet2!$A$3:$B$99,2,FALSE)</f>
        <v>155000</v>
      </c>
      <c r="T122" s="139" t="s">
        <v>110</v>
      </c>
      <c r="U122" s="27">
        <f>VLOOKUP(T122,Sheet2!$A$3:$B$99,2,FALSE)</f>
        <v>10000</v>
      </c>
      <c r="V122" s="139" t="s">
        <v>169</v>
      </c>
      <c r="W122" s="27">
        <f>VLOOKUP(V122,Sheet2!$A$3:$B$99,2,FALSE)</f>
        <v>10000</v>
      </c>
      <c r="X122" s="36" t="s">
        <v>186</v>
      </c>
      <c r="Y122" s="27">
        <f>VLOOKUP(X122,Sheet2!$A$3:$B$99,2,FALSE)</f>
        <v>25600</v>
      </c>
      <c r="Z122" s="128" t="s">
        <v>97</v>
      </c>
      <c r="AA122" s="29">
        <f>VLOOKUP(Z122,Sheet2!$A$3:$B$99,2,FALSE)</f>
        <v>10000</v>
      </c>
      <c r="AB122" s="128" t="s">
        <v>44</v>
      </c>
      <c r="AC122" s="29">
        <f>VLOOKUP(AB122,Sheet2!$A$3:$B$99,2,FALSE)</f>
        <v>10000</v>
      </c>
      <c r="AD122" s="137" t="s">
        <v>196</v>
      </c>
      <c r="AE122" s="30">
        <f>VLOOKUP(AD122,Sheet2!$A$3:$B$99,2,FALSE)</f>
        <v>50000</v>
      </c>
      <c r="AF122" s="131" t="s">
        <v>202</v>
      </c>
      <c r="AG122" s="30">
        <f>VLOOKUP(AF122,Sheet2!$A$3:$B$99,2,FALSE)</f>
        <v>0</v>
      </c>
    </row>
    <row r="123" spans="1:33" ht="9.6999999999999993" customHeight="1">
      <c r="A123" s="48">
        <v>122</v>
      </c>
      <c r="B123" s="49" t="s">
        <v>668</v>
      </c>
      <c r="C123" s="55" t="s">
        <v>673</v>
      </c>
      <c r="D123" s="54" t="s">
        <v>674</v>
      </c>
      <c r="E123" s="19">
        <f t="shared" si="1"/>
        <v>2746200</v>
      </c>
      <c r="F123" s="32" t="s">
        <v>61</v>
      </c>
      <c r="G123" s="21">
        <f>VLOOKUP(F123,Sheet2!$A$3:$B$99,2,FALSE)</f>
        <v>68000</v>
      </c>
      <c r="H123" s="33" t="s">
        <v>94</v>
      </c>
      <c r="I123" s="21">
        <f>VLOOKUP(H123,Sheet2!$A$3:$B$99,2,FALSE)</f>
        <v>1800000</v>
      </c>
      <c r="J123" s="135" t="s">
        <v>170</v>
      </c>
      <c r="K123" s="24">
        <f>VLOOKUP(J123,Sheet2!$A$3:$B$99,2,FALSE)</f>
        <v>10000</v>
      </c>
      <c r="L123" s="34" t="s">
        <v>59</v>
      </c>
      <c r="M123" s="24">
        <f>VLOOKUP(L123,Sheet2!$A$3:$B$99,2,FALSE)</f>
        <v>30000</v>
      </c>
      <c r="N123" s="35" t="s">
        <v>68</v>
      </c>
      <c r="O123" s="26">
        <f>VLOOKUP(N123,Sheet2!$A$3:$B$99,2,FALSE)</f>
        <v>196000</v>
      </c>
      <c r="P123" s="35" t="s">
        <v>172</v>
      </c>
      <c r="Q123" s="26">
        <f>VLOOKUP(P123,Sheet2!$A$3:$B$99,2,FALSE)</f>
        <v>335000</v>
      </c>
      <c r="R123" s="35" t="s">
        <v>178</v>
      </c>
      <c r="S123" s="26">
        <f>VLOOKUP(R123,Sheet2!$A$3:$B$99,2,FALSE)</f>
        <v>54000</v>
      </c>
      <c r="T123" s="36" t="s">
        <v>86</v>
      </c>
      <c r="U123" s="27">
        <f>VLOOKUP(T123,Sheet2!$A$3:$B$99,2,FALSE)</f>
        <v>120000</v>
      </c>
      <c r="V123" s="132" t="s">
        <v>191</v>
      </c>
      <c r="W123" s="27">
        <f>VLOOKUP(V123,Sheet2!$A$3:$B$99,2,FALSE)</f>
        <v>10000</v>
      </c>
      <c r="X123" s="36" t="s">
        <v>195</v>
      </c>
      <c r="Y123" s="27">
        <f>VLOOKUP(X123,Sheet2!$A$3:$B$99,2,FALSE)</f>
        <v>40000</v>
      </c>
      <c r="Z123" s="37" t="s">
        <v>38</v>
      </c>
      <c r="AA123" s="29">
        <f>VLOOKUP(Z123,Sheet2!$A$3:$B$99,2,FALSE)</f>
        <v>23200</v>
      </c>
      <c r="AB123" s="142" t="s">
        <v>78</v>
      </c>
      <c r="AC123" s="29">
        <f>VLOOKUP(AB123,Sheet2!$A$3:$B$99,2,FALSE)</f>
        <v>10000</v>
      </c>
      <c r="AD123" s="137" t="s">
        <v>196</v>
      </c>
      <c r="AE123" s="30">
        <f>VLOOKUP(AD123,Sheet2!$A$3:$B$99,2,FALSE)</f>
        <v>50000</v>
      </c>
      <c r="AF123" s="131" t="s">
        <v>198</v>
      </c>
      <c r="AG123" s="30">
        <f>VLOOKUP(AF123,Sheet2!$A$3:$B$99,2,FALSE)</f>
        <v>0</v>
      </c>
    </row>
    <row r="124" spans="1:33" ht="9.6999999999999993" customHeight="1">
      <c r="A124" s="48">
        <v>123</v>
      </c>
      <c r="B124" s="49" t="s">
        <v>125</v>
      </c>
      <c r="C124" s="52" t="s">
        <v>212</v>
      </c>
      <c r="D124" s="54" t="s">
        <v>125</v>
      </c>
      <c r="E124" s="19">
        <f t="shared" si="1"/>
        <v>2729033</v>
      </c>
      <c r="F124" s="32" t="s">
        <v>41</v>
      </c>
      <c r="G124" s="21">
        <f>VLOOKUP(F124,Sheet2!$A$3:$B$99,2,FALSE)</f>
        <v>335000</v>
      </c>
      <c r="H124" s="33" t="s">
        <v>94</v>
      </c>
      <c r="I124" s="21">
        <f>VLOOKUP(H124,Sheet2!$A$3:$B$99,2,FALSE)</f>
        <v>1800000</v>
      </c>
      <c r="J124" s="135" t="s">
        <v>170</v>
      </c>
      <c r="K124" s="24">
        <f>VLOOKUP(J124,Sheet2!$A$3:$B$99,2,FALSE)</f>
        <v>10000</v>
      </c>
      <c r="L124" s="34" t="s">
        <v>95</v>
      </c>
      <c r="M124" s="24">
        <f>VLOOKUP(L124,Sheet2!$A$3:$B$99,2,FALSE)</f>
        <v>40000</v>
      </c>
      <c r="N124" s="35" t="s">
        <v>72</v>
      </c>
      <c r="O124" s="26">
        <f>VLOOKUP(N124,Sheet2!$A$3:$B$99,2,FALSE)</f>
        <v>92833</v>
      </c>
      <c r="P124" s="35" t="s">
        <v>174</v>
      </c>
      <c r="Q124" s="26">
        <f>VLOOKUP(P124,Sheet2!$A$3:$B$99,2,FALSE)</f>
        <v>270000</v>
      </c>
      <c r="R124" s="35" t="s">
        <v>62</v>
      </c>
      <c r="S124" s="26">
        <f>VLOOKUP(R124,Sheet2!$A$3:$B$99,2,FALSE)</f>
        <v>68000</v>
      </c>
      <c r="T124" s="139" t="s">
        <v>187</v>
      </c>
      <c r="U124" s="27">
        <f>VLOOKUP(T124,Sheet2!$A$3:$B$99,2,FALSE)</f>
        <v>10000</v>
      </c>
      <c r="V124" s="139" t="s">
        <v>182</v>
      </c>
      <c r="W124" s="27">
        <f>VLOOKUP(V124,Sheet2!$A$3:$B$99,2,FALSE)</f>
        <v>10000</v>
      </c>
      <c r="X124" s="132" t="s">
        <v>190</v>
      </c>
      <c r="Y124" s="27">
        <f>VLOOKUP(X124,Sheet2!$A$3:$B$99,2,FALSE)</f>
        <v>10000</v>
      </c>
      <c r="Z124" s="37" t="s">
        <v>38</v>
      </c>
      <c r="AA124" s="29">
        <f>VLOOKUP(Z124,Sheet2!$A$3:$B$99,2,FALSE)</f>
        <v>23200</v>
      </c>
      <c r="AB124" s="128" t="s">
        <v>97</v>
      </c>
      <c r="AC124" s="29">
        <f>VLOOKUP(AB124,Sheet2!$A$3:$B$99,2,FALSE)</f>
        <v>10000</v>
      </c>
      <c r="AD124" s="137" t="s">
        <v>196</v>
      </c>
      <c r="AE124" s="30">
        <f>VLOOKUP(AD124,Sheet2!$A$3:$B$99,2,FALSE)</f>
        <v>50000</v>
      </c>
      <c r="AF124" s="131" t="s">
        <v>200</v>
      </c>
      <c r="AG124" s="30">
        <f>VLOOKUP(AF124,Sheet2!$A$3:$B$99,2,FALSE)</f>
        <v>0</v>
      </c>
    </row>
    <row r="125" spans="1:33" ht="9.6999999999999993" customHeight="1">
      <c r="A125" s="50">
        <v>124</v>
      </c>
      <c r="B125" s="49" t="s">
        <v>211</v>
      </c>
      <c r="C125" s="52" t="s">
        <v>210</v>
      </c>
      <c r="D125" s="56" t="s">
        <v>211</v>
      </c>
      <c r="E125" s="19">
        <f t="shared" si="1"/>
        <v>2722866</v>
      </c>
      <c r="F125" s="32" t="s">
        <v>41</v>
      </c>
      <c r="G125" s="21">
        <f>VLOOKUP(F125,Sheet2!$A$3:$B$99,2,FALSE)</f>
        <v>335000</v>
      </c>
      <c r="H125" s="33" t="s">
        <v>94</v>
      </c>
      <c r="I125" s="21">
        <f>VLOOKUP(H125,Sheet2!$A$3:$B$99,2,FALSE)</f>
        <v>1800000</v>
      </c>
      <c r="J125" s="34" t="s">
        <v>96</v>
      </c>
      <c r="K125" s="24">
        <f>VLOOKUP(J125,Sheet2!$A$3:$B$99,2,FALSE)</f>
        <v>92833</v>
      </c>
      <c r="L125" s="34" t="s">
        <v>64</v>
      </c>
      <c r="M125" s="24">
        <f>VLOOKUP(L125,Sheet2!$A$3:$B$99,2,FALSE)</f>
        <v>135000</v>
      </c>
      <c r="N125" s="35" t="s">
        <v>40</v>
      </c>
      <c r="O125" s="26">
        <f>VLOOKUP(N125,Sheet2!$A$3:$B$99,2,FALSE)</f>
        <v>92833</v>
      </c>
      <c r="P125" s="35" t="s">
        <v>175</v>
      </c>
      <c r="Q125" s="26">
        <f>VLOOKUP(P125,Sheet2!$A$3:$B$99,2,FALSE)</f>
        <v>54000</v>
      </c>
      <c r="R125" s="141" t="s">
        <v>57</v>
      </c>
      <c r="S125" s="26">
        <f>VLOOKUP(R125,Sheet2!$A$3:$B$99,2,FALSE)</f>
        <v>10000</v>
      </c>
      <c r="T125" s="132" t="s">
        <v>75</v>
      </c>
      <c r="U125" s="27">
        <f>VLOOKUP(T125,Sheet2!$A$3:$B$99,2,FALSE)</f>
        <v>10000</v>
      </c>
      <c r="V125" s="36" t="s">
        <v>86</v>
      </c>
      <c r="W125" s="27">
        <f>VLOOKUP(V125,Sheet2!$A$3:$B$99,2,FALSE)</f>
        <v>120000</v>
      </c>
      <c r="X125" s="36" t="s">
        <v>77</v>
      </c>
      <c r="Y125" s="27">
        <f>VLOOKUP(X125,Sheet2!$A$3:$B$99,2,FALSE)</f>
        <v>40000</v>
      </c>
      <c r="Z125" s="37" t="s">
        <v>38</v>
      </c>
      <c r="AA125" s="29">
        <f>VLOOKUP(Z125,Sheet2!$A$3:$B$99,2,FALSE)</f>
        <v>23200</v>
      </c>
      <c r="AB125" s="142" t="s">
        <v>78</v>
      </c>
      <c r="AC125" s="29">
        <f>VLOOKUP(AB125,Sheet2!$A$3:$B$99,2,FALSE)</f>
        <v>10000</v>
      </c>
      <c r="AD125" s="129" t="s">
        <v>198</v>
      </c>
      <c r="AE125" s="30">
        <f>VLOOKUP(AD125,Sheet2!$A$3:$B$99,2,FALSE)</f>
        <v>0</v>
      </c>
      <c r="AF125" s="131" t="s">
        <v>202</v>
      </c>
      <c r="AG125" s="30">
        <f>VLOOKUP(AF125,Sheet2!$A$3:$B$99,2,FALSE)</f>
        <v>0</v>
      </c>
    </row>
    <row r="126" spans="1:33" ht="9.6999999999999993" customHeight="1">
      <c r="A126" s="50">
        <v>125</v>
      </c>
      <c r="B126" s="49" t="s">
        <v>670</v>
      </c>
      <c r="C126" s="52" t="s">
        <v>673</v>
      </c>
      <c r="D126" s="54" t="s">
        <v>674</v>
      </c>
      <c r="E126" s="19">
        <f t="shared" si="1"/>
        <v>2713033</v>
      </c>
      <c r="F126" s="32" t="s">
        <v>35</v>
      </c>
      <c r="G126" s="21">
        <f>VLOOKUP(F126,Sheet2!$A$3:$B$99,2,FALSE)</f>
        <v>40000</v>
      </c>
      <c r="H126" s="33" t="s">
        <v>94</v>
      </c>
      <c r="I126" s="21">
        <f>VLOOKUP(H126,Sheet2!$A$3:$B$99,2,FALSE)</f>
        <v>1800000</v>
      </c>
      <c r="J126" s="34" t="s">
        <v>96</v>
      </c>
      <c r="K126" s="24">
        <f>VLOOKUP(J126,Sheet2!$A$3:$B$99,2,FALSE)</f>
        <v>92833</v>
      </c>
      <c r="L126" s="140" t="s">
        <v>58</v>
      </c>
      <c r="M126" s="24">
        <f>VLOOKUP(L126,Sheet2!$A$3:$B$99,2,FALSE)</f>
        <v>10000</v>
      </c>
      <c r="N126" s="35" t="s">
        <v>81</v>
      </c>
      <c r="O126" s="26">
        <f>VLOOKUP(N126,Sheet2!$A$3:$B$99,2,FALSE)</f>
        <v>196000</v>
      </c>
      <c r="P126" s="35" t="s">
        <v>179</v>
      </c>
      <c r="Q126" s="26">
        <f>VLOOKUP(P126,Sheet2!$A$3:$B$99,2,FALSE)</f>
        <v>155000</v>
      </c>
      <c r="R126" s="35" t="s">
        <v>68</v>
      </c>
      <c r="S126" s="26">
        <f>VLOOKUP(R126,Sheet2!$A$3:$B$99,2,FALSE)</f>
        <v>196000</v>
      </c>
      <c r="T126" s="36" t="s">
        <v>86</v>
      </c>
      <c r="U126" s="27">
        <f>VLOOKUP(T126,Sheet2!$A$3:$B$99,2,FALSE)</f>
        <v>120000</v>
      </c>
      <c r="V126" s="132" t="s">
        <v>191</v>
      </c>
      <c r="W126" s="27">
        <f>VLOOKUP(V126,Sheet2!$A$3:$B$99,2,FALSE)</f>
        <v>10000</v>
      </c>
      <c r="X126" s="132" t="s">
        <v>190</v>
      </c>
      <c r="Y126" s="27">
        <f>VLOOKUP(X126,Sheet2!$A$3:$B$99,2,FALSE)</f>
        <v>10000</v>
      </c>
      <c r="Z126" s="37" t="s">
        <v>38</v>
      </c>
      <c r="AA126" s="29">
        <f>VLOOKUP(Z126,Sheet2!$A$3:$B$99,2,FALSE)</f>
        <v>23200</v>
      </c>
      <c r="AB126" s="142" t="s">
        <v>78</v>
      </c>
      <c r="AC126" s="29">
        <f>VLOOKUP(AB126,Sheet2!$A$3:$B$99,2,FALSE)</f>
        <v>10000</v>
      </c>
      <c r="AD126" s="137" t="s">
        <v>196</v>
      </c>
      <c r="AE126" s="30">
        <f>VLOOKUP(AD126,Sheet2!$A$3:$B$99,2,FALSE)</f>
        <v>50000</v>
      </c>
      <c r="AF126" s="131" t="s">
        <v>198</v>
      </c>
      <c r="AG126" s="30">
        <f>VLOOKUP(AF126,Sheet2!$A$3:$B$99,2,FALSE)</f>
        <v>0</v>
      </c>
    </row>
    <row r="127" spans="1:33" ht="9.6999999999999993" customHeight="1">
      <c r="A127" s="48">
        <v>126</v>
      </c>
      <c r="B127" s="49" t="s">
        <v>557</v>
      </c>
      <c r="C127" s="52" t="s">
        <v>554</v>
      </c>
      <c r="D127" s="18" t="s">
        <v>560</v>
      </c>
      <c r="E127" s="19">
        <f t="shared" si="1"/>
        <v>2713033</v>
      </c>
      <c r="F127" s="32" t="s">
        <v>61</v>
      </c>
      <c r="G127" s="21">
        <f>VLOOKUP(F127,Sheet2!$A$3:$B$99,2,FALSE)</f>
        <v>68000</v>
      </c>
      <c r="H127" s="33" t="s">
        <v>94</v>
      </c>
      <c r="I127" s="21">
        <f>VLOOKUP(H127,Sheet2!$A$3:$B$99,2,FALSE)</f>
        <v>1800000</v>
      </c>
      <c r="J127" s="34" t="s">
        <v>59</v>
      </c>
      <c r="K127" s="24">
        <f>VLOOKUP(J127,Sheet2!$A$3:$B$99,2,FALSE)</f>
        <v>30000</v>
      </c>
      <c r="L127" s="34" t="s">
        <v>66</v>
      </c>
      <c r="M127" s="24">
        <f>VLOOKUP(L127,Sheet2!$A$3:$B$99,2,FALSE)</f>
        <v>335000</v>
      </c>
      <c r="N127" s="35" t="s">
        <v>81</v>
      </c>
      <c r="O127" s="26">
        <f>VLOOKUP(N127,Sheet2!$A$3:$B$99,2,FALSE)</f>
        <v>196000</v>
      </c>
      <c r="P127" s="35" t="s">
        <v>72</v>
      </c>
      <c r="Q127" s="26">
        <f>VLOOKUP(P127,Sheet2!$A$3:$B$99,2,FALSE)</f>
        <v>92833</v>
      </c>
      <c r="R127" s="133" t="s">
        <v>108</v>
      </c>
      <c r="S127" s="26">
        <f>VLOOKUP(R127,Sheet2!$A$3:$B$99,2,FALSE)</f>
        <v>10000</v>
      </c>
      <c r="T127" s="36" t="s">
        <v>192</v>
      </c>
      <c r="U127" s="27">
        <f>VLOOKUP(T127,Sheet2!$A$3:$B$99,2,FALSE)</f>
        <v>40000</v>
      </c>
      <c r="V127" s="36" t="s">
        <v>184</v>
      </c>
      <c r="W127" s="27">
        <f>VLOOKUP(V127,Sheet2!$A$3:$B$99,2,FALSE)</f>
        <v>68000</v>
      </c>
      <c r="X127" s="36" t="s">
        <v>195</v>
      </c>
      <c r="Y127" s="27">
        <f>VLOOKUP(X127,Sheet2!$A$3:$B$99,2,FALSE)</f>
        <v>40000</v>
      </c>
      <c r="Z127" s="128" t="s">
        <v>43</v>
      </c>
      <c r="AA127" s="29">
        <f>VLOOKUP(Z127,Sheet2!$A$3:$B$99,2,FALSE)</f>
        <v>10000</v>
      </c>
      <c r="AB127" s="37" t="s">
        <v>38</v>
      </c>
      <c r="AC127" s="29">
        <f>VLOOKUP(AB127,Sheet2!$A$3:$B$99,2,FALSE)</f>
        <v>23200</v>
      </c>
      <c r="AD127" s="129" t="s">
        <v>199</v>
      </c>
      <c r="AE127" s="30">
        <f>VLOOKUP(AD127,Sheet2!$A$3:$B$99,2,FALSE)</f>
        <v>0</v>
      </c>
      <c r="AF127" s="131" t="s">
        <v>201</v>
      </c>
      <c r="AG127" s="30">
        <f>VLOOKUP(AF127,Sheet2!$A$3:$B$99,2,FALSE)</f>
        <v>0</v>
      </c>
    </row>
    <row r="128" spans="1:33" ht="9.6999999999999993" customHeight="1">
      <c r="A128" s="48">
        <v>127</v>
      </c>
      <c r="B128" s="49" t="s">
        <v>676</v>
      </c>
      <c r="C128" s="52" t="s">
        <v>675</v>
      </c>
      <c r="D128" s="54" t="s">
        <v>676</v>
      </c>
      <c r="E128" s="19">
        <f t="shared" si="1"/>
        <v>2712033</v>
      </c>
      <c r="F128" s="32" t="s">
        <v>61</v>
      </c>
      <c r="G128" s="21">
        <f>VLOOKUP(F128,Sheet2!$A$3:$B$99,2,FALSE)</f>
        <v>68000</v>
      </c>
      <c r="H128" s="33" t="s">
        <v>94</v>
      </c>
      <c r="I128" s="21">
        <f>VLOOKUP(H128,Sheet2!$A$3:$B$99,2,FALSE)</f>
        <v>1800000</v>
      </c>
      <c r="J128" s="34" t="s">
        <v>95</v>
      </c>
      <c r="K128" s="24">
        <f>VLOOKUP(J128,Sheet2!$A$3:$B$99,2,FALSE)</f>
        <v>40000</v>
      </c>
      <c r="L128" s="34" t="s">
        <v>96</v>
      </c>
      <c r="M128" s="24">
        <f>VLOOKUP(L128,Sheet2!$A$3:$B$99,2,FALSE)</f>
        <v>92833</v>
      </c>
      <c r="N128" s="35" t="s">
        <v>68</v>
      </c>
      <c r="O128" s="26">
        <f>VLOOKUP(N128,Sheet2!$A$3:$B$99,2,FALSE)</f>
        <v>196000</v>
      </c>
      <c r="P128" s="35" t="s">
        <v>172</v>
      </c>
      <c r="Q128" s="26">
        <f>VLOOKUP(P128,Sheet2!$A$3:$B$99,2,FALSE)</f>
        <v>335000</v>
      </c>
      <c r="R128" s="35" t="s">
        <v>175</v>
      </c>
      <c r="S128" s="26">
        <f>VLOOKUP(R128,Sheet2!$A$3:$B$99,2,FALSE)</f>
        <v>54000</v>
      </c>
      <c r="T128" s="132" t="s">
        <v>190</v>
      </c>
      <c r="U128" s="27">
        <f>VLOOKUP(T128,Sheet2!$A$3:$B$99,2,FALSE)</f>
        <v>10000</v>
      </c>
      <c r="V128" s="139" t="s">
        <v>182</v>
      </c>
      <c r="W128" s="27">
        <f>VLOOKUP(V128,Sheet2!$A$3:$B$99,2,FALSE)</f>
        <v>10000</v>
      </c>
      <c r="X128" s="36" t="s">
        <v>111</v>
      </c>
      <c r="Y128" s="27">
        <f>VLOOKUP(X128,Sheet2!$A$3:$B$99,2,FALSE)</f>
        <v>23000</v>
      </c>
      <c r="Z128" s="37" t="s">
        <v>38</v>
      </c>
      <c r="AA128" s="29">
        <f>VLOOKUP(Z128,Sheet2!$A$3:$B$99,2,FALSE)</f>
        <v>23200</v>
      </c>
      <c r="AB128" s="128" t="s">
        <v>97</v>
      </c>
      <c r="AC128" s="29">
        <f>VLOOKUP(AB128,Sheet2!$A$3:$B$99,2,FALSE)</f>
        <v>10000</v>
      </c>
      <c r="AD128" s="137" t="s">
        <v>196</v>
      </c>
      <c r="AE128" s="30">
        <f>VLOOKUP(AD128,Sheet2!$A$3:$B$99,2,FALSE)</f>
        <v>50000</v>
      </c>
      <c r="AF128" s="131" t="s">
        <v>199</v>
      </c>
      <c r="AG128" s="30">
        <f>VLOOKUP(AF128,Sheet2!$A$3:$B$99,2,FALSE)</f>
        <v>0</v>
      </c>
    </row>
    <row r="129" spans="1:33" ht="9.6999999999999993" customHeight="1">
      <c r="A129" s="50">
        <v>128</v>
      </c>
      <c r="B129" s="49" t="s">
        <v>812</v>
      </c>
      <c r="C129" s="52" t="s">
        <v>811</v>
      </c>
      <c r="D129" s="54" t="s">
        <v>812</v>
      </c>
      <c r="E129" s="19">
        <f t="shared" si="1"/>
        <v>2706200</v>
      </c>
      <c r="F129" s="32" t="s">
        <v>61</v>
      </c>
      <c r="G129" s="21">
        <f>VLOOKUP(F129,Sheet2!$A$3:$B$99,2,FALSE)</f>
        <v>68000</v>
      </c>
      <c r="H129" s="33" t="s">
        <v>94</v>
      </c>
      <c r="I129" s="21">
        <f>VLOOKUP(H129,Sheet2!$A$3:$B$99,2,FALSE)</f>
        <v>1800000</v>
      </c>
      <c r="J129" s="135" t="s">
        <v>170</v>
      </c>
      <c r="K129" s="24">
        <f>VLOOKUP(J129,Sheet2!$A$3:$B$99,2,FALSE)</f>
        <v>10000</v>
      </c>
      <c r="L129" s="34" t="s">
        <v>95</v>
      </c>
      <c r="M129" s="24">
        <f>VLOOKUP(L129,Sheet2!$A$3:$B$99,2,FALSE)</f>
        <v>40000</v>
      </c>
      <c r="N129" s="35" t="s">
        <v>178</v>
      </c>
      <c r="O129" s="26">
        <f>VLOOKUP(N129,Sheet2!$A$3:$B$99,2,FALSE)</f>
        <v>54000</v>
      </c>
      <c r="P129" s="35" t="s">
        <v>172</v>
      </c>
      <c r="Q129" s="26">
        <f>VLOOKUP(P129,Sheet2!$A$3:$B$99,2,FALSE)</f>
        <v>335000</v>
      </c>
      <c r="R129" s="35" t="s">
        <v>177</v>
      </c>
      <c r="S129" s="26">
        <f>VLOOKUP(R129,Sheet2!$A$3:$B$99,2,FALSE)</f>
        <v>196000</v>
      </c>
      <c r="T129" s="36" t="s">
        <v>86</v>
      </c>
      <c r="U129" s="27">
        <f>VLOOKUP(T129,Sheet2!$A$3:$B$99,2,FALSE)</f>
        <v>120000</v>
      </c>
      <c r="V129" s="36" t="s">
        <v>192</v>
      </c>
      <c r="W129" s="27">
        <f>VLOOKUP(V129,Sheet2!$A$3:$B$99,2,FALSE)</f>
        <v>40000</v>
      </c>
      <c r="X129" s="139" t="s">
        <v>82</v>
      </c>
      <c r="Y129" s="27">
        <f>VLOOKUP(X129,Sheet2!$A$3:$B$99,2,FALSE)</f>
        <v>10000</v>
      </c>
      <c r="Z129" s="37" t="s">
        <v>38</v>
      </c>
      <c r="AA129" s="29">
        <f>VLOOKUP(Z129,Sheet2!$A$3:$B$99,2,FALSE)</f>
        <v>23200</v>
      </c>
      <c r="AB129" s="142" t="s">
        <v>78</v>
      </c>
      <c r="AC129" s="29">
        <f>VLOOKUP(AB129,Sheet2!$A$3:$B$99,2,FALSE)</f>
        <v>10000</v>
      </c>
      <c r="AD129" s="129" t="s">
        <v>200</v>
      </c>
      <c r="AE129" s="30">
        <f>VLOOKUP(AD129,Sheet2!$A$3:$B$99,2,FALSE)</f>
        <v>0</v>
      </c>
      <c r="AF129" s="131" t="s">
        <v>201</v>
      </c>
      <c r="AG129" s="30">
        <f>VLOOKUP(AF129,Sheet2!$A$3:$B$99,2,FALSE)</f>
        <v>0</v>
      </c>
    </row>
    <row r="130" spans="1:33" ht="9.6999999999999993" customHeight="1">
      <c r="A130" s="50">
        <v>129</v>
      </c>
      <c r="B130" s="49" t="s">
        <v>666</v>
      </c>
      <c r="C130" s="52" t="s">
        <v>673</v>
      </c>
      <c r="D130" s="54" t="s">
        <v>674</v>
      </c>
      <c r="E130" s="19">
        <f t="shared" ref="E130:E193" si="2">SUM(G130)+I130+K130+M130+O130+Q130+S130+U130+W130+Y130+AA130+AC130+AE130+AG130</f>
        <v>2698200</v>
      </c>
      <c r="F130" s="32" t="s">
        <v>53</v>
      </c>
      <c r="G130" s="21">
        <f>VLOOKUP(F130,Sheet2!$A$3:$B$99,2,FALSE)</f>
        <v>40000</v>
      </c>
      <c r="H130" s="33" t="s">
        <v>94</v>
      </c>
      <c r="I130" s="21">
        <f>VLOOKUP(H130,Sheet2!$A$3:$B$99,2,FALSE)</f>
        <v>1800000</v>
      </c>
      <c r="J130" s="135" t="s">
        <v>170</v>
      </c>
      <c r="K130" s="24">
        <f>VLOOKUP(J130,Sheet2!$A$3:$B$99,2,FALSE)</f>
        <v>10000</v>
      </c>
      <c r="L130" s="140" t="s">
        <v>58</v>
      </c>
      <c r="M130" s="24">
        <f>VLOOKUP(L130,Sheet2!$A$3:$B$99,2,FALSE)</f>
        <v>10000</v>
      </c>
      <c r="N130" s="35" t="s">
        <v>81</v>
      </c>
      <c r="O130" s="26">
        <f>VLOOKUP(N130,Sheet2!$A$3:$B$99,2,FALSE)</f>
        <v>196000</v>
      </c>
      <c r="P130" s="35" t="s">
        <v>172</v>
      </c>
      <c r="Q130" s="26">
        <f>VLOOKUP(P130,Sheet2!$A$3:$B$99,2,FALSE)</f>
        <v>335000</v>
      </c>
      <c r="R130" s="35" t="s">
        <v>178</v>
      </c>
      <c r="S130" s="26">
        <f>VLOOKUP(R130,Sheet2!$A$3:$B$99,2,FALSE)</f>
        <v>54000</v>
      </c>
      <c r="T130" s="36" t="s">
        <v>86</v>
      </c>
      <c r="U130" s="27">
        <f>VLOOKUP(T130,Sheet2!$A$3:$B$99,2,FALSE)</f>
        <v>120000</v>
      </c>
      <c r="V130" s="132" t="s">
        <v>191</v>
      </c>
      <c r="W130" s="27">
        <f>VLOOKUP(V130,Sheet2!$A$3:$B$99,2,FALSE)</f>
        <v>10000</v>
      </c>
      <c r="X130" s="36" t="s">
        <v>192</v>
      </c>
      <c r="Y130" s="27">
        <f>VLOOKUP(X130,Sheet2!$A$3:$B$99,2,FALSE)</f>
        <v>40000</v>
      </c>
      <c r="Z130" s="37" t="s">
        <v>38</v>
      </c>
      <c r="AA130" s="29">
        <f>VLOOKUP(Z130,Sheet2!$A$3:$B$99,2,FALSE)</f>
        <v>23200</v>
      </c>
      <c r="AB130" s="142" t="s">
        <v>78</v>
      </c>
      <c r="AC130" s="29">
        <f>VLOOKUP(AB130,Sheet2!$A$3:$B$99,2,FALSE)</f>
        <v>10000</v>
      </c>
      <c r="AD130" s="137" t="s">
        <v>196</v>
      </c>
      <c r="AE130" s="30">
        <f>VLOOKUP(AD130,Sheet2!$A$3:$B$99,2,FALSE)</f>
        <v>50000</v>
      </c>
      <c r="AF130" s="131" t="s">
        <v>198</v>
      </c>
      <c r="AG130" s="30">
        <f>VLOOKUP(AF130,Sheet2!$A$3:$B$99,2,FALSE)</f>
        <v>0</v>
      </c>
    </row>
    <row r="131" spans="1:33" ht="9.6999999999999993" customHeight="1">
      <c r="A131" s="48">
        <v>130</v>
      </c>
      <c r="B131" s="49" t="s">
        <v>381</v>
      </c>
      <c r="C131" s="52" t="s">
        <v>380</v>
      </c>
      <c r="D131" s="54" t="s">
        <v>381</v>
      </c>
      <c r="E131" s="19">
        <f t="shared" si="2"/>
        <v>2698200</v>
      </c>
      <c r="F131" s="32" t="s">
        <v>53</v>
      </c>
      <c r="G131" s="21">
        <f>VLOOKUP(F131,Sheet2!$A$3:$B$99,2,FALSE)</f>
        <v>40000</v>
      </c>
      <c r="H131" s="33" t="s">
        <v>94</v>
      </c>
      <c r="I131" s="21">
        <f>VLOOKUP(H131,Sheet2!$A$3:$B$99,2,FALSE)</f>
        <v>1800000</v>
      </c>
      <c r="J131" s="135" t="s">
        <v>170</v>
      </c>
      <c r="K131" s="24">
        <f>VLOOKUP(J131,Sheet2!$A$3:$B$99,2,FALSE)</f>
        <v>10000</v>
      </c>
      <c r="L131" s="34" t="s">
        <v>95</v>
      </c>
      <c r="M131" s="24">
        <f>VLOOKUP(L131,Sheet2!$A$3:$B$99,2,FALSE)</f>
        <v>40000</v>
      </c>
      <c r="N131" s="35" t="s">
        <v>175</v>
      </c>
      <c r="O131" s="26">
        <f>VLOOKUP(N131,Sheet2!$A$3:$B$99,2,FALSE)</f>
        <v>54000</v>
      </c>
      <c r="P131" s="35" t="s">
        <v>172</v>
      </c>
      <c r="Q131" s="26">
        <f>VLOOKUP(P131,Sheet2!$A$3:$B$99,2,FALSE)</f>
        <v>335000</v>
      </c>
      <c r="R131" s="35" t="s">
        <v>68</v>
      </c>
      <c r="S131" s="26">
        <f>VLOOKUP(R131,Sheet2!$A$3:$B$99,2,FALSE)</f>
        <v>196000</v>
      </c>
      <c r="T131" s="132" t="s">
        <v>75</v>
      </c>
      <c r="U131" s="27">
        <f>VLOOKUP(T131,Sheet2!$A$3:$B$99,2,FALSE)</f>
        <v>10000</v>
      </c>
      <c r="V131" s="36" t="s">
        <v>86</v>
      </c>
      <c r="W131" s="27">
        <f>VLOOKUP(V131,Sheet2!$A$3:$B$99,2,FALSE)</f>
        <v>120000</v>
      </c>
      <c r="X131" s="139" t="s">
        <v>82</v>
      </c>
      <c r="Y131" s="27">
        <f>VLOOKUP(X131,Sheet2!$A$3:$B$99,2,FALSE)</f>
        <v>10000</v>
      </c>
      <c r="Z131" s="37" t="s">
        <v>38</v>
      </c>
      <c r="AA131" s="29">
        <f>VLOOKUP(Z131,Sheet2!$A$3:$B$99,2,FALSE)</f>
        <v>23200</v>
      </c>
      <c r="AB131" s="128" t="s">
        <v>207</v>
      </c>
      <c r="AC131" s="29">
        <f>VLOOKUP(AB131,Sheet2!$A$3:$B$99,2,FALSE)</f>
        <v>10000</v>
      </c>
      <c r="AD131" s="137" t="s">
        <v>196</v>
      </c>
      <c r="AE131" s="30">
        <f>VLOOKUP(AD131,Sheet2!$A$3:$B$99,2,FALSE)</f>
        <v>50000</v>
      </c>
      <c r="AF131" s="131" t="s">
        <v>202</v>
      </c>
      <c r="AG131" s="30">
        <f>VLOOKUP(AF131,Sheet2!$A$3:$B$99,2,FALSE)</f>
        <v>0</v>
      </c>
    </row>
    <row r="132" spans="1:33" ht="9.6999999999999993" customHeight="1">
      <c r="A132" s="48">
        <v>131</v>
      </c>
      <c r="B132" s="49" t="s">
        <v>126</v>
      </c>
      <c r="C132" s="52" t="s">
        <v>115</v>
      </c>
      <c r="D132" s="54" t="s">
        <v>264</v>
      </c>
      <c r="E132" s="19">
        <f t="shared" si="2"/>
        <v>2697200</v>
      </c>
      <c r="F132" s="32" t="s">
        <v>53</v>
      </c>
      <c r="G132" s="21">
        <f>VLOOKUP(F132,Sheet2!$A$3:$B$99,2,FALSE)</f>
        <v>40000</v>
      </c>
      <c r="H132" s="33" t="s">
        <v>94</v>
      </c>
      <c r="I132" s="21">
        <f>VLOOKUP(H132,Sheet2!$A$3:$B$99,2,FALSE)</f>
        <v>1800000</v>
      </c>
      <c r="J132" s="34" t="s">
        <v>100</v>
      </c>
      <c r="K132" s="24">
        <f>VLOOKUP(J132,Sheet2!$A$3:$B$99,2,FALSE)</f>
        <v>400000</v>
      </c>
      <c r="L132" s="34" t="s">
        <v>95</v>
      </c>
      <c r="M132" s="24">
        <f>VLOOKUP(L132,Sheet2!$A$3:$B$99,2,FALSE)</f>
        <v>40000</v>
      </c>
      <c r="N132" s="35" t="s">
        <v>178</v>
      </c>
      <c r="O132" s="26">
        <f>VLOOKUP(N132,Sheet2!$A$3:$B$99,2,FALSE)</f>
        <v>54000</v>
      </c>
      <c r="P132" s="35" t="s">
        <v>175</v>
      </c>
      <c r="Q132" s="26">
        <f>VLOOKUP(P132,Sheet2!$A$3:$B$99,2,FALSE)</f>
        <v>54000</v>
      </c>
      <c r="R132" s="35" t="s">
        <v>177</v>
      </c>
      <c r="S132" s="26">
        <f>VLOOKUP(R132,Sheet2!$A$3:$B$99,2,FALSE)</f>
        <v>196000</v>
      </c>
      <c r="T132" s="132" t="s">
        <v>191</v>
      </c>
      <c r="U132" s="27">
        <f>VLOOKUP(T132,Sheet2!$A$3:$B$99,2,FALSE)</f>
        <v>10000</v>
      </c>
      <c r="V132" s="139" t="s">
        <v>187</v>
      </c>
      <c r="W132" s="27">
        <f>VLOOKUP(V132,Sheet2!$A$3:$B$99,2,FALSE)</f>
        <v>10000</v>
      </c>
      <c r="X132" s="139" t="s">
        <v>82</v>
      </c>
      <c r="Y132" s="27">
        <f>VLOOKUP(X132,Sheet2!$A$3:$B$99,2,FALSE)</f>
        <v>10000</v>
      </c>
      <c r="Z132" s="37" t="s">
        <v>38</v>
      </c>
      <c r="AA132" s="29">
        <f>VLOOKUP(Z132,Sheet2!$A$3:$B$99,2,FALSE)</f>
        <v>23200</v>
      </c>
      <c r="AB132" s="142" t="s">
        <v>78</v>
      </c>
      <c r="AC132" s="29">
        <f>VLOOKUP(AB132,Sheet2!$A$3:$B$99,2,FALSE)</f>
        <v>10000</v>
      </c>
      <c r="AD132" s="137" t="s">
        <v>196</v>
      </c>
      <c r="AE132" s="30">
        <f>VLOOKUP(AD132,Sheet2!$A$3:$B$99,2,FALSE)</f>
        <v>50000</v>
      </c>
      <c r="AF132" s="131" t="s">
        <v>202</v>
      </c>
      <c r="AG132" s="30">
        <f>VLOOKUP(AF132,Sheet2!$A$3:$B$99,2,FALSE)</f>
        <v>0</v>
      </c>
    </row>
    <row r="133" spans="1:33" ht="9.6999999999999993" customHeight="1">
      <c r="A133" s="50">
        <v>132</v>
      </c>
      <c r="B133" s="49" t="s">
        <v>761</v>
      </c>
      <c r="C133" s="52" t="s">
        <v>762</v>
      </c>
      <c r="D133" s="54" t="s">
        <v>761</v>
      </c>
      <c r="E133" s="19">
        <f t="shared" si="2"/>
        <v>2691600</v>
      </c>
      <c r="F133" s="32" t="s">
        <v>61</v>
      </c>
      <c r="G133" s="21">
        <f>VLOOKUP(F133,Sheet2!$A$3:$B$99,2,FALSE)</f>
        <v>68000</v>
      </c>
      <c r="H133" s="33" t="s">
        <v>94</v>
      </c>
      <c r="I133" s="21">
        <f>VLOOKUP(H133,Sheet2!$A$3:$B$99,2,FALSE)</f>
        <v>1800000</v>
      </c>
      <c r="J133" s="34" t="s">
        <v>100</v>
      </c>
      <c r="K133" s="24">
        <f>VLOOKUP(J133,Sheet2!$A$3:$B$99,2,FALSE)</f>
        <v>400000</v>
      </c>
      <c r="L133" s="34" t="s">
        <v>59</v>
      </c>
      <c r="M133" s="24">
        <f>VLOOKUP(L133,Sheet2!$A$3:$B$99,2,FALSE)</f>
        <v>30000</v>
      </c>
      <c r="N133" s="35" t="s">
        <v>178</v>
      </c>
      <c r="O133" s="26">
        <f>VLOOKUP(N133,Sheet2!$A$3:$B$99,2,FALSE)</f>
        <v>54000</v>
      </c>
      <c r="P133" s="35" t="s">
        <v>83</v>
      </c>
      <c r="Q133" s="26">
        <f>VLOOKUP(P133,Sheet2!$A$3:$B$99,2,FALSE)</f>
        <v>54000</v>
      </c>
      <c r="R133" s="35" t="s">
        <v>179</v>
      </c>
      <c r="S133" s="26">
        <f>VLOOKUP(R133,Sheet2!$A$3:$B$99,2,FALSE)</f>
        <v>155000</v>
      </c>
      <c r="T133" s="139" t="s">
        <v>187</v>
      </c>
      <c r="U133" s="27">
        <f>VLOOKUP(T133,Sheet2!$A$3:$B$99,2,FALSE)</f>
        <v>10000</v>
      </c>
      <c r="V133" s="36" t="s">
        <v>189</v>
      </c>
      <c r="W133" s="27">
        <f>VLOOKUP(V133,Sheet2!$A$3:$B$99,2,FALSE)</f>
        <v>27400</v>
      </c>
      <c r="X133" s="139" t="s">
        <v>169</v>
      </c>
      <c r="Y133" s="27">
        <f>VLOOKUP(X133,Sheet2!$A$3:$B$99,2,FALSE)</f>
        <v>10000</v>
      </c>
      <c r="Z133" s="37" t="s">
        <v>38</v>
      </c>
      <c r="AA133" s="29">
        <f>VLOOKUP(Z133,Sheet2!$A$3:$B$99,2,FALSE)</f>
        <v>23200</v>
      </c>
      <c r="AB133" s="128" t="s">
        <v>69</v>
      </c>
      <c r="AC133" s="29">
        <f>VLOOKUP(AB133,Sheet2!$A$3:$B$99,2,FALSE)</f>
        <v>10000</v>
      </c>
      <c r="AD133" s="137" t="s">
        <v>196</v>
      </c>
      <c r="AE133" s="30">
        <f>VLOOKUP(AD133,Sheet2!$A$3:$B$99,2,FALSE)</f>
        <v>50000</v>
      </c>
      <c r="AF133" s="131" t="s">
        <v>202</v>
      </c>
      <c r="AG133" s="30">
        <f>VLOOKUP(AF133,Sheet2!$A$3:$B$99,2,FALSE)</f>
        <v>0</v>
      </c>
    </row>
    <row r="134" spans="1:33" ht="9.6999999999999993" customHeight="1">
      <c r="A134" s="50">
        <v>133</v>
      </c>
      <c r="B134" s="49" t="s">
        <v>840</v>
      </c>
      <c r="C134" s="52" t="s">
        <v>545</v>
      </c>
      <c r="D134" s="54"/>
      <c r="E134" s="19">
        <f t="shared" si="2"/>
        <v>2685033</v>
      </c>
      <c r="F134" s="32" t="s">
        <v>35</v>
      </c>
      <c r="G134" s="21">
        <f>VLOOKUP(F134,Sheet2!$A$3:$B$99,2,FALSE)</f>
        <v>40000</v>
      </c>
      <c r="H134" s="33" t="s">
        <v>94</v>
      </c>
      <c r="I134" s="21">
        <f>VLOOKUP(H134,Sheet2!$A$3:$B$99,2,FALSE)</f>
        <v>1800000</v>
      </c>
      <c r="J134" s="140" t="s">
        <v>58</v>
      </c>
      <c r="K134" s="24">
        <f>VLOOKUP(J134,Sheet2!$A$3:$B$99,2,FALSE)</f>
        <v>10000</v>
      </c>
      <c r="L134" s="34" t="s">
        <v>95</v>
      </c>
      <c r="M134" s="24">
        <f>VLOOKUP(L134,Sheet2!$A$3:$B$99,2,FALSE)</f>
        <v>40000</v>
      </c>
      <c r="N134" s="35" t="s">
        <v>40</v>
      </c>
      <c r="O134" s="26">
        <f>VLOOKUP(N134,Sheet2!$A$3:$B$99,2,FALSE)</f>
        <v>92833</v>
      </c>
      <c r="P134" s="35" t="s">
        <v>172</v>
      </c>
      <c r="Q134" s="26">
        <f>VLOOKUP(P134,Sheet2!$A$3:$B$99,2,FALSE)</f>
        <v>335000</v>
      </c>
      <c r="R134" s="35" t="s">
        <v>68</v>
      </c>
      <c r="S134" s="26">
        <f>VLOOKUP(R134,Sheet2!$A$3:$B$99,2,FALSE)</f>
        <v>196000</v>
      </c>
      <c r="T134" s="139" t="s">
        <v>183</v>
      </c>
      <c r="U134" s="27">
        <f>VLOOKUP(T134,Sheet2!$A$3:$B$99,2,FALSE)</f>
        <v>10000</v>
      </c>
      <c r="V134" s="36" t="s">
        <v>184</v>
      </c>
      <c r="W134" s="27">
        <f>VLOOKUP(V134,Sheet2!$A$3:$B$99,2,FALSE)</f>
        <v>68000</v>
      </c>
      <c r="X134" s="139" t="s">
        <v>187</v>
      </c>
      <c r="Y134" s="27">
        <f>VLOOKUP(X134,Sheet2!$A$3:$B$99,2,FALSE)</f>
        <v>10000</v>
      </c>
      <c r="Z134" s="37" t="s">
        <v>38</v>
      </c>
      <c r="AA134" s="29">
        <f>VLOOKUP(Z134,Sheet2!$A$3:$B$99,2,FALSE)</f>
        <v>23200</v>
      </c>
      <c r="AB134" s="128" t="s">
        <v>44</v>
      </c>
      <c r="AC134" s="29">
        <f>VLOOKUP(AB134,Sheet2!$A$3:$B$99,2,FALSE)</f>
        <v>10000</v>
      </c>
      <c r="AD134" s="137" t="s">
        <v>196</v>
      </c>
      <c r="AE134" s="30">
        <f>VLOOKUP(AD134,Sheet2!$A$3:$B$99,2,FALSE)</f>
        <v>50000</v>
      </c>
      <c r="AF134" s="131" t="s">
        <v>202</v>
      </c>
      <c r="AG134" s="30">
        <f>VLOOKUP(AF134,Sheet2!$A$3:$B$99,2,FALSE)</f>
        <v>0</v>
      </c>
    </row>
    <row r="135" spans="1:33" ht="9.6999999999999993" customHeight="1">
      <c r="A135" s="48">
        <v>134</v>
      </c>
      <c r="B135" s="49" t="s">
        <v>469</v>
      </c>
      <c r="C135" s="52" t="s">
        <v>474</v>
      </c>
      <c r="D135" s="54" t="s">
        <v>469</v>
      </c>
      <c r="E135" s="19">
        <f t="shared" si="2"/>
        <v>2682200</v>
      </c>
      <c r="F135" s="32" t="s">
        <v>65</v>
      </c>
      <c r="G135" s="21">
        <f>VLOOKUP(F135,Sheet2!$A$3:$B$99,2,FALSE)</f>
        <v>480000</v>
      </c>
      <c r="H135" s="33" t="s">
        <v>35</v>
      </c>
      <c r="I135" s="21">
        <f>VLOOKUP(H135,Sheet2!$A$3:$B$99,2,FALSE)</f>
        <v>40000</v>
      </c>
      <c r="J135" s="34" t="s">
        <v>100</v>
      </c>
      <c r="K135" s="24">
        <f>VLOOKUP(J135,Sheet2!$A$3:$B$99,2,FALSE)</f>
        <v>400000</v>
      </c>
      <c r="L135" s="34" t="s">
        <v>60</v>
      </c>
      <c r="M135" s="24">
        <f>VLOOKUP(L135,Sheet2!$A$3:$B$99,2,FALSE)</f>
        <v>880000</v>
      </c>
      <c r="N135" s="35" t="s">
        <v>178</v>
      </c>
      <c r="O135" s="26">
        <f>VLOOKUP(N135,Sheet2!$A$3:$B$99,2,FALSE)</f>
        <v>54000</v>
      </c>
      <c r="P135" s="35" t="s">
        <v>172</v>
      </c>
      <c r="Q135" s="26">
        <f>VLOOKUP(P135,Sheet2!$A$3:$B$99,2,FALSE)</f>
        <v>335000</v>
      </c>
      <c r="R135" s="35" t="s">
        <v>32</v>
      </c>
      <c r="S135" s="26">
        <f>VLOOKUP(R135,Sheet2!$A$3:$B$99,2,FALSE)</f>
        <v>270000</v>
      </c>
      <c r="T135" s="36" t="s">
        <v>86</v>
      </c>
      <c r="U135" s="27">
        <f>VLOOKUP(T135,Sheet2!$A$3:$B$99,2,FALSE)</f>
        <v>120000</v>
      </c>
      <c r="V135" s="132" t="s">
        <v>191</v>
      </c>
      <c r="W135" s="27">
        <f>VLOOKUP(V135,Sheet2!$A$3:$B$99,2,FALSE)</f>
        <v>10000</v>
      </c>
      <c r="X135" s="139" t="s">
        <v>169</v>
      </c>
      <c r="Y135" s="27">
        <f>VLOOKUP(X135,Sheet2!$A$3:$B$99,2,FALSE)</f>
        <v>10000</v>
      </c>
      <c r="Z135" s="37" t="s">
        <v>38</v>
      </c>
      <c r="AA135" s="29">
        <f>VLOOKUP(Z135,Sheet2!$A$3:$B$99,2,FALSE)</f>
        <v>23200</v>
      </c>
      <c r="AB135" s="128" t="s">
        <v>97</v>
      </c>
      <c r="AC135" s="29">
        <f>VLOOKUP(AB135,Sheet2!$A$3:$B$99,2,FALSE)</f>
        <v>10000</v>
      </c>
      <c r="AD135" s="137" t="s">
        <v>196</v>
      </c>
      <c r="AE135" s="30">
        <f>VLOOKUP(AD135,Sheet2!$A$3:$B$99,2,FALSE)</f>
        <v>50000</v>
      </c>
      <c r="AF135" s="131" t="s">
        <v>201</v>
      </c>
      <c r="AG135" s="30">
        <f>VLOOKUP(AF135,Sheet2!$A$3:$B$99,2,FALSE)</f>
        <v>0</v>
      </c>
    </row>
    <row r="136" spans="1:33" ht="9.6999999999999993" customHeight="1">
      <c r="A136" s="48">
        <v>135</v>
      </c>
      <c r="B136" s="49" t="s">
        <v>794</v>
      </c>
      <c r="C136" s="88" t="s">
        <v>792</v>
      </c>
      <c r="D136" s="54" t="s">
        <v>794</v>
      </c>
      <c r="E136" s="19">
        <f t="shared" si="2"/>
        <v>2678666</v>
      </c>
      <c r="F136" s="32" t="s">
        <v>53</v>
      </c>
      <c r="G136" s="21">
        <f>VLOOKUP(F136,Sheet2!$A$3:$B$99,2,FALSE)</f>
        <v>40000</v>
      </c>
      <c r="H136" s="33" t="s">
        <v>94</v>
      </c>
      <c r="I136" s="21">
        <f>VLOOKUP(H136,Sheet2!$A$3:$B$99,2,FALSE)</f>
        <v>1800000</v>
      </c>
      <c r="J136" s="34" t="s">
        <v>95</v>
      </c>
      <c r="K136" s="24">
        <f>VLOOKUP(J136,Sheet2!$A$3:$B$99,2,FALSE)</f>
        <v>40000</v>
      </c>
      <c r="L136" s="34" t="s">
        <v>96</v>
      </c>
      <c r="M136" s="24">
        <f>VLOOKUP(L136,Sheet2!$A$3:$B$99,2,FALSE)</f>
        <v>92833</v>
      </c>
      <c r="N136" s="35" t="s">
        <v>109</v>
      </c>
      <c r="O136" s="26">
        <f>VLOOKUP(N136,Sheet2!$A$3:$B$99,2,FALSE)</f>
        <v>68000</v>
      </c>
      <c r="P136" s="35" t="s">
        <v>172</v>
      </c>
      <c r="Q136" s="26">
        <f>VLOOKUP(P136,Sheet2!$A$3:$B$99,2,FALSE)</f>
        <v>335000</v>
      </c>
      <c r="R136" s="35" t="s">
        <v>40</v>
      </c>
      <c r="S136" s="26">
        <f>VLOOKUP(R136,Sheet2!$A$3:$B$99,2,FALSE)</f>
        <v>92833</v>
      </c>
      <c r="T136" s="36" t="s">
        <v>86</v>
      </c>
      <c r="U136" s="27">
        <f>VLOOKUP(T136,Sheet2!$A$3:$B$99,2,FALSE)</f>
        <v>120000</v>
      </c>
      <c r="V136" s="139" t="s">
        <v>110</v>
      </c>
      <c r="W136" s="27">
        <f>VLOOKUP(V136,Sheet2!$A$3:$B$99,2,FALSE)</f>
        <v>10000</v>
      </c>
      <c r="X136" s="139" t="s">
        <v>82</v>
      </c>
      <c r="Y136" s="27">
        <f>VLOOKUP(X136,Sheet2!$A$3:$B$99,2,FALSE)</f>
        <v>10000</v>
      </c>
      <c r="Z136" s="128" t="s">
        <v>97</v>
      </c>
      <c r="AA136" s="29">
        <f>VLOOKUP(Z136,Sheet2!$A$3:$B$99,2,FALSE)</f>
        <v>10000</v>
      </c>
      <c r="AB136" s="128" t="s">
        <v>63</v>
      </c>
      <c r="AC136" s="29">
        <f>VLOOKUP(AB136,Sheet2!$A$3:$B$99,2,FALSE)</f>
        <v>10000</v>
      </c>
      <c r="AD136" s="137" t="s">
        <v>196</v>
      </c>
      <c r="AE136" s="30">
        <f>VLOOKUP(AD136,Sheet2!$A$3:$B$99,2,FALSE)</f>
        <v>50000</v>
      </c>
      <c r="AF136" s="131" t="s">
        <v>202</v>
      </c>
      <c r="AG136" s="30">
        <f>VLOOKUP(AF136,Sheet2!$A$3:$B$99,2,FALSE)</f>
        <v>0</v>
      </c>
    </row>
    <row r="137" spans="1:33" ht="9.6999999999999993" customHeight="1">
      <c r="A137" s="50">
        <v>136</v>
      </c>
      <c r="B137" s="49" t="s">
        <v>789</v>
      </c>
      <c r="C137" s="52" t="s">
        <v>783</v>
      </c>
      <c r="D137" s="54" t="s">
        <v>791</v>
      </c>
      <c r="E137" s="19">
        <f t="shared" si="2"/>
        <v>2676200</v>
      </c>
      <c r="F137" s="32" t="s">
        <v>41</v>
      </c>
      <c r="G137" s="21">
        <f>VLOOKUP(F137,Sheet2!$A$3:$B$99,2,FALSE)</f>
        <v>335000</v>
      </c>
      <c r="H137" s="33" t="s">
        <v>94</v>
      </c>
      <c r="I137" s="21">
        <f>VLOOKUP(H137,Sheet2!$A$3:$B$99,2,FALSE)</f>
        <v>1800000</v>
      </c>
      <c r="J137" s="135" t="s">
        <v>170</v>
      </c>
      <c r="K137" s="24">
        <f>VLOOKUP(J137,Sheet2!$A$3:$B$99,2,FALSE)</f>
        <v>10000</v>
      </c>
      <c r="L137" s="34" t="s">
        <v>95</v>
      </c>
      <c r="M137" s="24">
        <f>VLOOKUP(L137,Sheet2!$A$3:$B$99,2,FALSE)</f>
        <v>40000</v>
      </c>
      <c r="N137" s="35" t="s">
        <v>109</v>
      </c>
      <c r="O137" s="26">
        <f>VLOOKUP(N137,Sheet2!$A$3:$B$99,2,FALSE)</f>
        <v>68000</v>
      </c>
      <c r="P137" s="35" t="s">
        <v>81</v>
      </c>
      <c r="Q137" s="26">
        <f>VLOOKUP(P137,Sheet2!$A$3:$B$99,2,FALSE)</f>
        <v>196000</v>
      </c>
      <c r="R137" s="35" t="s">
        <v>105</v>
      </c>
      <c r="S137" s="26">
        <f>VLOOKUP(R137,Sheet2!$A$3:$B$99,2,FALSE)</f>
        <v>54000</v>
      </c>
      <c r="T137" s="139" t="s">
        <v>183</v>
      </c>
      <c r="U137" s="27">
        <f>VLOOKUP(T137,Sheet2!$A$3:$B$99,2,FALSE)</f>
        <v>10000</v>
      </c>
      <c r="V137" s="36" t="s">
        <v>86</v>
      </c>
      <c r="W137" s="27">
        <f>VLOOKUP(V137,Sheet2!$A$3:$B$99,2,FALSE)</f>
        <v>120000</v>
      </c>
      <c r="X137" s="139" t="s">
        <v>82</v>
      </c>
      <c r="Y137" s="27">
        <f>VLOOKUP(X137,Sheet2!$A$3:$B$99,2,FALSE)</f>
        <v>10000</v>
      </c>
      <c r="Z137" s="37" t="s">
        <v>38</v>
      </c>
      <c r="AA137" s="29">
        <f>VLOOKUP(Z137,Sheet2!$A$3:$B$99,2,FALSE)</f>
        <v>23200</v>
      </c>
      <c r="AB137" s="142" t="s">
        <v>78</v>
      </c>
      <c r="AC137" s="29">
        <f>VLOOKUP(AB137,Sheet2!$A$3:$B$99,2,FALSE)</f>
        <v>10000</v>
      </c>
      <c r="AD137" s="129" t="s">
        <v>197</v>
      </c>
      <c r="AE137" s="30">
        <f>VLOOKUP(AD137,Sheet2!$A$3:$B$99,2,FALSE)</f>
        <v>0</v>
      </c>
      <c r="AF137" s="131" t="s">
        <v>198</v>
      </c>
      <c r="AG137" s="30">
        <f>VLOOKUP(AF137,Sheet2!$A$3:$B$99,2,FALSE)</f>
        <v>0</v>
      </c>
    </row>
    <row r="138" spans="1:33" ht="9.6999999999999993" customHeight="1">
      <c r="A138" s="50">
        <v>137</v>
      </c>
      <c r="B138" s="51" t="s">
        <v>578</v>
      </c>
      <c r="C138" s="52" t="s">
        <v>572</v>
      </c>
      <c r="D138" s="54" t="s">
        <v>581</v>
      </c>
      <c r="E138" s="19">
        <f t="shared" si="2"/>
        <v>2674600</v>
      </c>
      <c r="F138" s="32" t="s">
        <v>53</v>
      </c>
      <c r="G138" s="21">
        <f>VLOOKUP(F138,Sheet2!$A$3:$B$99,2,FALSE)</f>
        <v>40000</v>
      </c>
      <c r="H138" s="33" t="s">
        <v>94</v>
      </c>
      <c r="I138" s="21">
        <f>VLOOKUP(H138,Sheet2!$A$3:$B$99,2,FALSE)</f>
        <v>1800000</v>
      </c>
      <c r="J138" s="135" t="s">
        <v>170</v>
      </c>
      <c r="K138" s="24">
        <f>VLOOKUP(J138,Sheet2!$A$3:$B$99,2,FALSE)</f>
        <v>10000</v>
      </c>
      <c r="L138" s="34" t="s">
        <v>95</v>
      </c>
      <c r="M138" s="24">
        <f>VLOOKUP(L138,Sheet2!$A$3:$B$99,2,FALSE)</f>
        <v>40000</v>
      </c>
      <c r="N138" s="35" t="s">
        <v>178</v>
      </c>
      <c r="O138" s="26">
        <f>VLOOKUP(N138,Sheet2!$A$3:$B$99,2,FALSE)</f>
        <v>54000</v>
      </c>
      <c r="P138" s="35" t="s">
        <v>172</v>
      </c>
      <c r="Q138" s="26">
        <f>VLOOKUP(P138,Sheet2!$A$3:$B$99,2,FALSE)</f>
        <v>335000</v>
      </c>
      <c r="R138" s="35" t="s">
        <v>179</v>
      </c>
      <c r="S138" s="26">
        <f>VLOOKUP(R138,Sheet2!$A$3:$B$99,2,FALSE)</f>
        <v>155000</v>
      </c>
      <c r="T138" s="36" t="s">
        <v>86</v>
      </c>
      <c r="U138" s="27">
        <f>VLOOKUP(T138,Sheet2!$A$3:$B$99,2,FALSE)</f>
        <v>120000</v>
      </c>
      <c r="V138" s="132" t="s">
        <v>191</v>
      </c>
      <c r="W138" s="27">
        <f>VLOOKUP(V138,Sheet2!$A$3:$B$99,2,FALSE)</f>
        <v>10000</v>
      </c>
      <c r="X138" s="36" t="s">
        <v>189</v>
      </c>
      <c r="Y138" s="27">
        <f>VLOOKUP(X138,Sheet2!$A$3:$B$99,2,FALSE)</f>
        <v>27400</v>
      </c>
      <c r="Z138" s="37" t="s">
        <v>38</v>
      </c>
      <c r="AA138" s="29">
        <f>VLOOKUP(Z138,Sheet2!$A$3:$B$99,2,FALSE)</f>
        <v>23200</v>
      </c>
      <c r="AB138" s="142" t="s">
        <v>78</v>
      </c>
      <c r="AC138" s="29">
        <f>VLOOKUP(AB138,Sheet2!$A$3:$B$99,2,FALSE)</f>
        <v>10000</v>
      </c>
      <c r="AD138" s="137" t="s">
        <v>196</v>
      </c>
      <c r="AE138" s="30">
        <f>VLOOKUP(AD138,Sheet2!$A$3:$B$99,2,FALSE)</f>
        <v>50000</v>
      </c>
      <c r="AF138" s="131" t="s">
        <v>201</v>
      </c>
      <c r="AG138" s="30">
        <f>VLOOKUP(AF138,Sheet2!$A$3:$B$99,2,FALSE)</f>
        <v>0</v>
      </c>
    </row>
    <row r="139" spans="1:33" ht="9.6999999999999993" customHeight="1">
      <c r="A139" s="48">
        <v>138</v>
      </c>
      <c r="B139" s="49" t="s">
        <v>505</v>
      </c>
      <c r="C139" s="52" t="s">
        <v>504</v>
      </c>
      <c r="D139" s="54" t="s">
        <v>505</v>
      </c>
      <c r="E139" s="19">
        <f t="shared" si="2"/>
        <v>2672866</v>
      </c>
      <c r="F139" s="32" t="s">
        <v>35</v>
      </c>
      <c r="G139" s="21">
        <f>VLOOKUP(F139,Sheet2!$A$3:$B$99,2,FALSE)</f>
        <v>40000</v>
      </c>
      <c r="H139" s="33" t="s">
        <v>94</v>
      </c>
      <c r="I139" s="21">
        <f>VLOOKUP(H139,Sheet2!$A$3:$B$99,2,FALSE)</f>
        <v>1800000</v>
      </c>
      <c r="J139" s="34" t="s">
        <v>95</v>
      </c>
      <c r="K139" s="24">
        <f>VLOOKUP(J139,Sheet2!$A$3:$B$99,2,FALSE)</f>
        <v>40000</v>
      </c>
      <c r="L139" s="34" t="s">
        <v>96</v>
      </c>
      <c r="M139" s="24">
        <f>VLOOKUP(L139,Sheet2!$A$3:$B$99,2,FALSE)</f>
        <v>92833</v>
      </c>
      <c r="N139" s="35" t="s">
        <v>72</v>
      </c>
      <c r="O139" s="26">
        <f>VLOOKUP(N139,Sheet2!$A$3:$B$99,2,FALSE)</f>
        <v>92833</v>
      </c>
      <c r="P139" s="35" t="s">
        <v>178</v>
      </c>
      <c r="Q139" s="26">
        <f>VLOOKUP(P139,Sheet2!$A$3:$B$99,2,FALSE)</f>
        <v>54000</v>
      </c>
      <c r="R139" s="35" t="s">
        <v>32</v>
      </c>
      <c r="S139" s="26">
        <f>VLOOKUP(R139,Sheet2!$A$3:$B$99,2,FALSE)</f>
        <v>270000</v>
      </c>
      <c r="T139" s="36" t="s">
        <v>77</v>
      </c>
      <c r="U139" s="27">
        <f>VLOOKUP(T139,Sheet2!$A$3:$B$99,2,FALSE)</f>
        <v>40000</v>
      </c>
      <c r="V139" s="36" t="s">
        <v>86</v>
      </c>
      <c r="W139" s="27">
        <f>VLOOKUP(V139,Sheet2!$A$3:$B$99,2,FALSE)</f>
        <v>120000</v>
      </c>
      <c r="X139" s="36" t="s">
        <v>192</v>
      </c>
      <c r="Y139" s="27">
        <f>VLOOKUP(X139,Sheet2!$A$3:$B$99,2,FALSE)</f>
        <v>40000</v>
      </c>
      <c r="Z139" s="37" t="s">
        <v>38</v>
      </c>
      <c r="AA139" s="29">
        <f>VLOOKUP(Z139,Sheet2!$A$3:$B$99,2,FALSE)</f>
        <v>23200</v>
      </c>
      <c r="AB139" s="142" t="s">
        <v>78</v>
      </c>
      <c r="AC139" s="29">
        <f>VLOOKUP(AB139,Sheet2!$A$3:$B$99,2,FALSE)</f>
        <v>10000</v>
      </c>
      <c r="AD139" s="137" t="s">
        <v>196</v>
      </c>
      <c r="AE139" s="30">
        <f>VLOOKUP(AD139,Sheet2!$A$3:$B$99,2,FALSE)</f>
        <v>50000</v>
      </c>
      <c r="AF139" s="131" t="s">
        <v>201</v>
      </c>
      <c r="AG139" s="30">
        <f>VLOOKUP(AF139,Sheet2!$A$3:$B$99,2,FALSE)</f>
        <v>0</v>
      </c>
    </row>
    <row r="140" spans="1:33" ht="9.6999999999999993" customHeight="1">
      <c r="A140" s="48">
        <v>139</v>
      </c>
      <c r="B140" s="49" t="s">
        <v>839</v>
      </c>
      <c r="C140" s="52" t="s">
        <v>545</v>
      </c>
      <c r="D140" s="54" t="s">
        <v>546</v>
      </c>
      <c r="E140" s="19">
        <f t="shared" si="2"/>
        <v>2672866</v>
      </c>
      <c r="F140" s="32" t="s">
        <v>53</v>
      </c>
      <c r="G140" s="21">
        <f>VLOOKUP(F140,Sheet2!$A$3:$B$99,2,FALSE)</f>
        <v>40000</v>
      </c>
      <c r="H140" s="33" t="s">
        <v>94</v>
      </c>
      <c r="I140" s="21">
        <f>VLOOKUP(H140,Sheet2!$A$3:$B$99,2,FALSE)</f>
        <v>1800000</v>
      </c>
      <c r="J140" s="34" t="s">
        <v>80</v>
      </c>
      <c r="K140" s="24">
        <f>VLOOKUP(J140,Sheet2!$A$3:$B$99,2,FALSE)</f>
        <v>92833</v>
      </c>
      <c r="L140" s="34" t="s">
        <v>39</v>
      </c>
      <c r="M140" s="24">
        <f>VLOOKUP(L140,Sheet2!$A$3:$B$99,2,FALSE)</f>
        <v>270000</v>
      </c>
      <c r="N140" s="35" t="s">
        <v>109</v>
      </c>
      <c r="O140" s="26">
        <f>VLOOKUP(N140,Sheet2!$A$3:$B$99,2,FALSE)</f>
        <v>68000</v>
      </c>
      <c r="P140" s="35" t="s">
        <v>72</v>
      </c>
      <c r="Q140" s="26">
        <f>VLOOKUP(P140,Sheet2!$A$3:$B$99,2,FALSE)</f>
        <v>92833</v>
      </c>
      <c r="R140" s="35" t="s">
        <v>68</v>
      </c>
      <c r="S140" s="26">
        <f>VLOOKUP(R140,Sheet2!$A$3:$B$99,2,FALSE)</f>
        <v>196000</v>
      </c>
      <c r="T140" s="132" t="s">
        <v>181</v>
      </c>
      <c r="U140" s="27">
        <f>VLOOKUP(T140,Sheet2!$A$3:$B$99,2,FALSE)</f>
        <v>10000</v>
      </c>
      <c r="V140" s="139" t="s">
        <v>82</v>
      </c>
      <c r="W140" s="27">
        <f>VLOOKUP(V140,Sheet2!$A$3:$B$99,2,FALSE)</f>
        <v>10000</v>
      </c>
      <c r="X140" s="139" t="s">
        <v>182</v>
      </c>
      <c r="Y140" s="27">
        <f>VLOOKUP(X140,Sheet2!$A$3:$B$99,2,FALSE)</f>
        <v>10000</v>
      </c>
      <c r="Z140" s="128" t="s">
        <v>69</v>
      </c>
      <c r="AA140" s="29">
        <f>VLOOKUP(Z140,Sheet2!$A$3:$B$99,2,FALSE)</f>
        <v>10000</v>
      </c>
      <c r="AB140" s="37" t="s">
        <v>38</v>
      </c>
      <c r="AC140" s="29">
        <f>VLOOKUP(AB140,Sheet2!$A$3:$B$99,2,FALSE)</f>
        <v>23200</v>
      </c>
      <c r="AD140" s="137" t="s">
        <v>196</v>
      </c>
      <c r="AE140" s="30">
        <f>VLOOKUP(AD140,Sheet2!$A$3:$B$99,2,FALSE)</f>
        <v>50000</v>
      </c>
      <c r="AF140" s="131" t="s">
        <v>202</v>
      </c>
      <c r="AG140" s="30">
        <f>VLOOKUP(AF140,Sheet2!$A$3:$B$99,2,FALSE)</f>
        <v>0</v>
      </c>
    </row>
    <row r="141" spans="1:33" ht="9.6999999999999993" customHeight="1">
      <c r="A141" s="50">
        <v>140</v>
      </c>
      <c r="B141" s="49" t="s">
        <v>786</v>
      </c>
      <c r="C141" s="52" t="s">
        <v>783</v>
      </c>
      <c r="D141" s="54" t="s">
        <v>791</v>
      </c>
      <c r="E141" s="19">
        <f t="shared" si="2"/>
        <v>2670466</v>
      </c>
      <c r="F141" s="32" t="s">
        <v>61</v>
      </c>
      <c r="G141" s="21">
        <f>VLOOKUP(F141,Sheet2!$A$3:$B$99,2,FALSE)</f>
        <v>68000</v>
      </c>
      <c r="H141" s="33" t="s">
        <v>94</v>
      </c>
      <c r="I141" s="21">
        <f>VLOOKUP(H141,Sheet2!$A$3:$B$99,2,FALSE)</f>
        <v>1800000</v>
      </c>
      <c r="J141" s="140" t="s">
        <v>58</v>
      </c>
      <c r="K141" s="24">
        <f>VLOOKUP(J141,Sheet2!$A$3:$B$99,2,FALSE)</f>
        <v>10000</v>
      </c>
      <c r="L141" s="34" t="s">
        <v>96</v>
      </c>
      <c r="M141" s="24">
        <f>VLOOKUP(L141,Sheet2!$A$3:$B$99,2,FALSE)</f>
        <v>92833</v>
      </c>
      <c r="N141" s="35" t="s">
        <v>171</v>
      </c>
      <c r="O141" s="26">
        <f>VLOOKUP(N141,Sheet2!$A$3:$B$99,2,FALSE)</f>
        <v>54000</v>
      </c>
      <c r="P141" s="35" t="s">
        <v>172</v>
      </c>
      <c r="Q141" s="26">
        <f>VLOOKUP(P141,Sheet2!$A$3:$B$99,2,FALSE)</f>
        <v>335000</v>
      </c>
      <c r="R141" s="35" t="s">
        <v>178</v>
      </c>
      <c r="S141" s="26">
        <f>VLOOKUP(R141,Sheet2!$A$3:$B$99,2,FALSE)</f>
        <v>54000</v>
      </c>
      <c r="T141" s="36" t="s">
        <v>86</v>
      </c>
      <c r="U141" s="27">
        <f>VLOOKUP(T141,Sheet2!$A$3:$B$99,2,FALSE)</f>
        <v>120000</v>
      </c>
      <c r="V141" s="132" t="s">
        <v>191</v>
      </c>
      <c r="W141" s="27">
        <f>VLOOKUP(V141,Sheet2!$A$3:$B$99,2,FALSE)</f>
        <v>10000</v>
      </c>
      <c r="X141" s="36" t="s">
        <v>194</v>
      </c>
      <c r="Y141" s="27">
        <f>VLOOKUP(X141,Sheet2!$A$3:$B$99,2,FALSE)</f>
        <v>92833</v>
      </c>
      <c r="Z141" s="128" t="s">
        <v>43</v>
      </c>
      <c r="AA141" s="29">
        <f>VLOOKUP(Z141,Sheet2!$A$3:$B$99,2,FALSE)</f>
        <v>10000</v>
      </c>
      <c r="AB141" s="37" t="s">
        <v>76</v>
      </c>
      <c r="AC141" s="29">
        <f>VLOOKUP(AB141,Sheet2!$A$3:$B$99,2,FALSE)</f>
        <v>23800</v>
      </c>
      <c r="AD141" s="129" t="s">
        <v>198</v>
      </c>
      <c r="AE141" s="30">
        <f>VLOOKUP(AD141,Sheet2!$A$3:$B$99,2,FALSE)</f>
        <v>0</v>
      </c>
      <c r="AF141" s="131" t="s">
        <v>202</v>
      </c>
      <c r="AG141" s="30">
        <f>VLOOKUP(AF141,Sheet2!$A$3:$B$99,2,FALSE)</f>
        <v>0</v>
      </c>
    </row>
    <row r="142" spans="1:33" ht="9.6999999999999993" customHeight="1">
      <c r="A142" s="50">
        <v>141</v>
      </c>
      <c r="B142" s="49" t="s">
        <v>374</v>
      </c>
      <c r="C142" s="52" t="s">
        <v>373</v>
      </c>
      <c r="D142" s="54" t="s">
        <v>375</v>
      </c>
      <c r="E142" s="19">
        <f t="shared" si="2"/>
        <v>2662200</v>
      </c>
      <c r="F142" s="32" t="s">
        <v>41</v>
      </c>
      <c r="G142" s="21">
        <f>VLOOKUP(F142,Sheet2!$A$3:$B$99,2,FALSE)</f>
        <v>335000</v>
      </c>
      <c r="H142" s="33" t="s">
        <v>94</v>
      </c>
      <c r="I142" s="21">
        <f>VLOOKUP(H142,Sheet2!$A$3:$B$99,2,FALSE)</f>
        <v>1800000</v>
      </c>
      <c r="J142" s="140" t="s">
        <v>58</v>
      </c>
      <c r="K142" s="24">
        <f>VLOOKUP(J142,Sheet2!$A$3:$B$99,2,FALSE)</f>
        <v>10000</v>
      </c>
      <c r="L142" s="34" t="s">
        <v>95</v>
      </c>
      <c r="M142" s="24">
        <f>VLOOKUP(L142,Sheet2!$A$3:$B$99,2,FALSE)</f>
        <v>40000</v>
      </c>
      <c r="N142" s="35" t="s">
        <v>178</v>
      </c>
      <c r="O142" s="26">
        <f>VLOOKUP(N142,Sheet2!$A$3:$B$99,2,FALSE)</f>
        <v>54000</v>
      </c>
      <c r="P142" s="35" t="s">
        <v>175</v>
      </c>
      <c r="Q142" s="26">
        <f>VLOOKUP(P142,Sheet2!$A$3:$B$99,2,FALSE)</f>
        <v>54000</v>
      </c>
      <c r="R142" s="35" t="s">
        <v>177</v>
      </c>
      <c r="S142" s="26">
        <f>VLOOKUP(R142,Sheet2!$A$3:$B$99,2,FALSE)</f>
        <v>196000</v>
      </c>
      <c r="T142" s="36" t="s">
        <v>195</v>
      </c>
      <c r="U142" s="27">
        <f>VLOOKUP(T142,Sheet2!$A$3:$B$99,2,FALSE)</f>
        <v>40000</v>
      </c>
      <c r="V142" s="36" t="s">
        <v>77</v>
      </c>
      <c r="W142" s="27">
        <f>VLOOKUP(V142,Sheet2!$A$3:$B$99,2,FALSE)</f>
        <v>40000</v>
      </c>
      <c r="X142" s="132" t="s">
        <v>190</v>
      </c>
      <c r="Y142" s="27">
        <f>VLOOKUP(X142,Sheet2!$A$3:$B$99,2,FALSE)</f>
        <v>10000</v>
      </c>
      <c r="Z142" s="128" t="s">
        <v>97</v>
      </c>
      <c r="AA142" s="29">
        <f>VLOOKUP(Z142,Sheet2!$A$3:$B$99,2,FALSE)</f>
        <v>10000</v>
      </c>
      <c r="AB142" s="37" t="s">
        <v>38</v>
      </c>
      <c r="AC142" s="29">
        <f>VLOOKUP(AB142,Sheet2!$A$3:$B$99,2,FALSE)</f>
        <v>23200</v>
      </c>
      <c r="AD142" s="137" t="s">
        <v>196</v>
      </c>
      <c r="AE142" s="30">
        <f>VLOOKUP(AD142,Sheet2!$A$3:$B$99,2,FALSE)</f>
        <v>50000</v>
      </c>
      <c r="AF142" s="131" t="s">
        <v>201</v>
      </c>
      <c r="AG142" s="30">
        <f>VLOOKUP(AF142,Sheet2!$A$3:$B$99,2,FALSE)</f>
        <v>0</v>
      </c>
    </row>
    <row r="143" spans="1:33" ht="9.6999999999999993" customHeight="1">
      <c r="A143" s="48">
        <v>142</v>
      </c>
      <c r="B143" s="49" t="s">
        <v>763</v>
      </c>
      <c r="C143" s="52" t="s">
        <v>764</v>
      </c>
      <c r="D143" s="54" t="s">
        <v>249</v>
      </c>
      <c r="E143" s="19">
        <f t="shared" si="2"/>
        <v>2656033</v>
      </c>
      <c r="F143" s="32" t="s">
        <v>46</v>
      </c>
      <c r="G143" s="21">
        <f>VLOOKUP(F143,Sheet2!$A$3:$B$99,2,FALSE)</f>
        <v>30000</v>
      </c>
      <c r="H143" s="33" t="s">
        <v>94</v>
      </c>
      <c r="I143" s="21">
        <f>VLOOKUP(H143,Sheet2!$A$3:$B$99,2,FALSE)</f>
        <v>1800000</v>
      </c>
      <c r="J143" s="34" t="s">
        <v>95</v>
      </c>
      <c r="K143" s="24">
        <f>VLOOKUP(J143,Sheet2!$A$3:$B$99,2,FALSE)</f>
        <v>40000</v>
      </c>
      <c r="L143" s="34" t="s">
        <v>96</v>
      </c>
      <c r="M143" s="24">
        <f>VLOOKUP(L143,Sheet2!$A$3:$B$99,2,FALSE)</f>
        <v>92833</v>
      </c>
      <c r="N143" s="35" t="s">
        <v>81</v>
      </c>
      <c r="O143" s="26">
        <f>VLOOKUP(N143,Sheet2!$A$3:$B$99,2,FALSE)</f>
        <v>196000</v>
      </c>
      <c r="P143" s="35" t="s">
        <v>32</v>
      </c>
      <c r="Q143" s="26">
        <f>VLOOKUP(P143,Sheet2!$A$3:$B$99,2,FALSE)</f>
        <v>270000</v>
      </c>
      <c r="R143" s="35" t="s">
        <v>105</v>
      </c>
      <c r="S143" s="26">
        <f>VLOOKUP(R143,Sheet2!$A$3:$B$99,2,FALSE)</f>
        <v>54000</v>
      </c>
      <c r="T143" s="132" t="s">
        <v>75</v>
      </c>
      <c r="U143" s="27">
        <f>VLOOKUP(T143,Sheet2!$A$3:$B$99,2,FALSE)</f>
        <v>10000</v>
      </c>
      <c r="V143" s="36" t="s">
        <v>192</v>
      </c>
      <c r="W143" s="27">
        <f>VLOOKUP(V143,Sheet2!$A$3:$B$99,2,FALSE)</f>
        <v>40000</v>
      </c>
      <c r="X143" s="36" t="s">
        <v>77</v>
      </c>
      <c r="Y143" s="27">
        <f>VLOOKUP(X143,Sheet2!$A$3:$B$99,2,FALSE)</f>
        <v>40000</v>
      </c>
      <c r="Z143" s="37" t="s">
        <v>38</v>
      </c>
      <c r="AA143" s="29">
        <f>VLOOKUP(Z143,Sheet2!$A$3:$B$99,2,FALSE)</f>
        <v>23200</v>
      </c>
      <c r="AB143" s="128" t="s">
        <v>207</v>
      </c>
      <c r="AC143" s="29">
        <f>VLOOKUP(AB143,Sheet2!$A$3:$B$99,2,FALSE)</f>
        <v>10000</v>
      </c>
      <c r="AD143" s="137" t="s">
        <v>196</v>
      </c>
      <c r="AE143" s="30">
        <f>VLOOKUP(AD143,Sheet2!$A$3:$B$99,2,FALSE)</f>
        <v>50000</v>
      </c>
      <c r="AF143" s="131" t="s">
        <v>202</v>
      </c>
      <c r="AG143" s="30">
        <f>VLOOKUP(AF143,Sheet2!$A$3:$B$99,2,FALSE)</f>
        <v>0</v>
      </c>
    </row>
    <row r="144" spans="1:33" ht="9.6999999999999993" customHeight="1">
      <c r="A144" s="48">
        <v>143</v>
      </c>
      <c r="B144" s="49" t="s">
        <v>806</v>
      </c>
      <c r="C144" s="55" t="s">
        <v>805</v>
      </c>
      <c r="D144" s="54" t="s">
        <v>806</v>
      </c>
      <c r="E144" s="19">
        <f t="shared" si="2"/>
        <v>2655600</v>
      </c>
      <c r="F144" s="32" t="s">
        <v>65</v>
      </c>
      <c r="G144" s="21">
        <f>VLOOKUP(F144,Sheet2!$A$3:$B$99,2,FALSE)</f>
        <v>480000</v>
      </c>
      <c r="H144" s="33" t="s">
        <v>94</v>
      </c>
      <c r="I144" s="21">
        <f>VLOOKUP(H144,Sheet2!$A$3:$B$99,2,FALSE)</f>
        <v>1800000</v>
      </c>
      <c r="J144" s="140" t="s">
        <v>58</v>
      </c>
      <c r="K144" s="24">
        <f>VLOOKUP(J144,Sheet2!$A$3:$B$99,2,FALSE)</f>
        <v>10000</v>
      </c>
      <c r="L144" s="34" t="s">
        <v>42</v>
      </c>
      <c r="M144" s="24">
        <f>VLOOKUP(L144,Sheet2!$A$3:$B$99,2,FALSE)</f>
        <v>23800</v>
      </c>
      <c r="N144" s="35" t="s">
        <v>74</v>
      </c>
      <c r="O144" s="26">
        <f>VLOOKUP(N144,Sheet2!$A$3:$B$99,2,FALSE)</f>
        <v>25600</v>
      </c>
      <c r="P144" s="35" t="s">
        <v>62</v>
      </c>
      <c r="Q144" s="26">
        <f>VLOOKUP(P144,Sheet2!$A$3:$B$99,2,FALSE)</f>
        <v>68000</v>
      </c>
      <c r="R144" s="35" t="s">
        <v>179</v>
      </c>
      <c r="S144" s="26">
        <f>VLOOKUP(R144,Sheet2!$A$3:$B$99,2,FALSE)</f>
        <v>155000</v>
      </c>
      <c r="T144" s="132" t="s">
        <v>181</v>
      </c>
      <c r="U144" s="27">
        <f>VLOOKUP(T144,Sheet2!$A$3:$B$99,2,FALSE)</f>
        <v>10000</v>
      </c>
      <c r="V144" s="132" t="s">
        <v>75</v>
      </c>
      <c r="W144" s="27">
        <f>VLOOKUP(V144,Sheet2!$A$3:$B$99,2,FALSE)</f>
        <v>10000</v>
      </c>
      <c r="X144" s="36" t="s">
        <v>77</v>
      </c>
      <c r="Y144" s="27">
        <f>VLOOKUP(X144,Sheet2!$A$3:$B$99,2,FALSE)</f>
        <v>40000</v>
      </c>
      <c r="Z144" s="37" t="s">
        <v>38</v>
      </c>
      <c r="AA144" s="29">
        <f>VLOOKUP(Z144,Sheet2!$A$3:$B$99,2,FALSE)</f>
        <v>23200</v>
      </c>
      <c r="AB144" s="128" t="s">
        <v>44</v>
      </c>
      <c r="AC144" s="29">
        <f>VLOOKUP(AB144,Sheet2!$A$3:$B$99,2,FALSE)</f>
        <v>10000</v>
      </c>
      <c r="AD144" s="129" t="s">
        <v>198</v>
      </c>
      <c r="AE144" s="30">
        <f>VLOOKUP(AD144,Sheet2!$A$3:$B$99,2,FALSE)</f>
        <v>0</v>
      </c>
      <c r="AF144" s="131" t="s">
        <v>201</v>
      </c>
      <c r="AG144" s="30">
        <f>VLOOKUP(AF144,Sheet2!$A$3:$B$99,2,FALSE)</f>
        <v>0</v>
      </c>
    </row>
    <row r="145" spans="1:33" ht="9.6999999999999993" customHeight="1">
      <c r="A145" s="50">
        <v>144</v>
      </c>
      <c r="B145" s="49" t="s">
        <v>544</v>
      </c>
      <c r="C145" s="52" t="s">
        <v>543</v>
      </c>
      <c r="D145" s="54" t="s">
        <v>544</v>
      </c>
      <c r="E145" s="19">
        <f t="shared" si="2"/>
        <v>2655466</v>
      </c>
      <c r="F145" s="32" t="s">
        <v>56</v>
      </c>
      <c r="G145" s="21">
        <f>VLOOKUP(F145,Sheet2!$A$3:$B$99,2,FALSE)</f>
        <v>196000</v>
      </c>
      <c r="H145" s="33" t="s">
        <v>94</v>
      </c>
      <c r="I145" s="21">
        <f>VLOOKUP(H145,Sheet2!$A$3:$B$99,2,FALSE)</f>
        <v>1800000</v>
      </c>
      <c r="J145" s="34" t="s">
        <v>96</v>
      </c>
      <c r="K145" s="24">
        <f>VLOOKUP(J145,Sheet2!$A$3:$B$99,2,FALSE)</f>
        <v>92833</v>
      </c>
      <c r="L145" s="34" t="s">
        <v>95</v>
      </c>
      <c r="M145" s="24">
        <f>VLOOKUP(L145,Sheet2!$A$3:$B$99,2,FALSE)</f>
        <v>40000</v>
      </c>
      <c r="N145" s="35" t="s">
        <v>179</v>
      </c>
      <c r="O145" s="26">
        <f>VLOOKUP(N145,Sheet2!$A$3:$B$99,2,FALSE)</f>
        <v>155000</v>
      </c>
      <c r="P145" s="35" t="s">
        <v>72</v>
      </c>
      <c r="Q145" s="26">
        <f>VLOOKUP(P145,Sheet2!$A$3:$B$99,2,FALSE)</f>
        <v>92833</v>
      </c>
      <c r="R145" s="35" t="s">
        <v>74</v>
      </c>
      <c r="S145" s="26">
        <f>VLOOKUP(R145,Sheet2!$A$3:$B$99,2,FALSE)</f>
        <v>25600</v>
      </c>
      <c r="T145" s="36" t="s">
        <v>86</v>
      </c>
      <c r="U145" s="27">
        <f>VLOOKUP(T145,Sheet2!$A$3:$B$99,2,FALSE)</f>
        <v>120000</v>
      </c>
      <c r="V145" s="36" t="s">
        <v>77</v>
      </c>
      <c r="W145" s="27">
        <f>VLOOKUP(V145,Sheet2!$A$3:$B$99,2,FALSE)</f>
        <v>40000</v>
      </c>
      <c r="X145" s="139" t="s">
        <v>193</v>
      </c>
      <c r="Y145" s="27">
        <f>VLOOKUP(X145,Sheet2!$A$3:$B$99,2,FALSE)</f>
        <v>10000</v>
      </c>
      <c r="Z145" s="37" t="s">
        <v>38</v>
      </c>
      <c r="AA145" s="29">
        <f>VLOOKUP(Z145,Sheet2!$A$3:$B$99,2,FALSE)</f>
        <v>23200</v>
      </c>
      <c r="AB145" s="128" t="s">
        <v>63</v>
      </c>
      <c r="AC145" s="29">
        <f>VLOOKUP(AB145,Sheet2!$A$3:$B$99,2,FALSE)</f>
        <v>10000</v>
      </c>
      <c r="AD145" s="137" t="s">
        <v>196</v>
      </c>
      <c r="AE145" s="30">
        <f>VLOOKUP(AD145,Sheet2!$A$3:$B$99,2,FALSE)</f>
        <v>50000</v>
      </c>
      <c r="AF145" s="131" t="s">
        <v>201</v>
      </c>
      <c r="AG145" s="30">
        <f>VLOOKUP(AF145,Sheet2!$A$3:$B$99,2,FALSE)</f>
        <v>0</v>
      </c>
    </row>
    <row r="146" spans="1:33" ht="9.6999999999999993" customHeight="1">
      <c r="A146" s="50">
        <v>145</v>
      </c>
      <c r="B146" s="49" t="s">
        <v>269</v>
      </c>
      <c r="C146" s="52" t="s">
        <v>134</v>
      </c>
      <c r="D146" s="54" t="s">
        <v>135</v>
      </c>
      <c r="E146" s="19">
        <f t="shared" si="2"/>
        <v>2655033</v>
      </c>
      <c r="F146" s="32" t="s">
        <v>53</v>
      </c>
      <c r="G146" s="21">
        <f>VLOOKUP(F146,Sheet2!$A$3:$B$99,2,FALSE)</f>
        <v>40000</v>
      </c>
      <c r="H146" s="33" t="s">
        <v>94</v>
      </c>
      <c r="I146" s="21">
        <f>VLOOKUP(H146,Sheet2!$A$3:$B$99,2,FALSE)</f>
        <v>1800000</v>
      </c>
      <c r="J146" s="34" t="s">
        <v>95</v>
      </c>
      <c r="K146" s="24">
        <f>VLOOKUP(J146,Sheet2!$A$3:$B$99,2,FALSE)</f>
        <v>40000</v>
      </c>
      <c r="L146" s="34" t="s">
        <v>96</v>
      </c>
      <c r="M146" s="24">
        <f>VLOOKUP(L146,Sheet2!$A$3:$B$99,2,FALSE)</f>
        <v>92833</v>
      </c>
      <c r="N146" s="35" t="s">
        <v>81</v>
      </c>
      <c r="O146" s="26">
        <f>VLOOKUP(N146,Sheet2!$A$3:$B$99,2,FALSE)</f>
        <v>196000</v>
      </c>
      <c r="P146" s="35" t="s">
        <v>105</v>
      </c>
      <c r="Q146" s="26">
        <f>VLOOKUP(P146,Sheet2!$A$3:$B$99,2,FALSE)</f>
        <v>54000</v>
      </c>
      <c r="R146" s="35" t="s">
        <v>177</v>
      </c>
      <c r="S146" s="26">
        <f>VLOOKUP(R146,Sheet2!$A$3:$B$99,2,FALSE)</f>
        <v>196000</v>
      </c>
      <c r="T146" s="36" t="s">
        <v>86</v>
      </c>
      <c r="U146" s="27">
        <f>VLOOKUP(T146,Sheet2!$A$3:$B$99,2,FALSE)</f>
        <v>120000</v>
      </c>
      <c r="V146" s="139" t="s">
        <v>110</v>
      </c>
      <c r="W146" s="27">
        <f>VLOOKUP(V146,Sheet2!$A$3:$B$99,2,FALSE)</f>
        <v>10000</v>
      </c>
      <c r="X146" s="36" t="s">
        <v>111</v>
      </c>
      <c r="Y146" s="27">
        <f>VLOOKUP(X146,Sheet2!$A$3:$B$99,2,FALSE)</f>
        <v>23000</v>
      </c>
      <c r="Z146" s="37" t="s">
        <v>38</v>
      </c>
      <c r="AA146" s="29">
        <f>VLOOKUP(Z146,Sheet2!$A$3:$B$99,2,FALSE)</f>
        <v>23200</v>
      </c>
      <c r="AB146" s="128" t="s">
        <v>207</v>
      </c>
      <c r="AC146" s="29">
        <f>VLOOKUP(AB146,Sheet2!$A$3:$B$99,2,FALSE)</f>
        <v>10000</v>
      </c>
      <c r="AD146" s="137" t="s">
        <v>196</v>
      </c>
      <c r="AE146" s="30">
        <f>VLOOKUP(AD146,Sheet2!$A$3:$B$99,2,FALSE)</f>
        <v>50000</v>
      </c>
      <c r="AF146" s="131" t="s">
        <v>202</v>
      </c>
      <c r="AG146" s="30">
        <f>VLOOKUP(AF146,Sheet2!$A$3:$B$99,2,FALSE)</f>
        <v>0</v>
      </c>
    </row>
    <row r="147" spans="1:33" ht="9.6999999999999993" customHeight="1">
      <c r="A147" s="48">
        <v>146</v>
      </c>
      <c r="B147" s="49" t="s">
        <v>838</v>
      </c>
      <c r="C147" s="55" t="s">
        <v>835</v>
      </c>
      <c r="D147" s="54" t="s">
        <v>393</v>
      </c>
      <c r="E147" s="19">
        <f t="shared" si="2"/>
        <v>2654200</v>
      </c>
      <c r="F147" s="32" t="s">
        <v>53</v>
      </c>
      <c r="G147" s="21">
        <f>VLOOKUP(F147,Sheet2!$A$3:$B$99,2,FALSE)</f>
        <v>40000</v>
      </c>
      <c r="H147" s="33" t="s">
        <v>94</v>
      </c>
      <c r="I147" s="21">
        <f>VLOOKUP(H147,Sheet2!$A$3:$B$99,2,FALSE)</f>
        <v>1800000</v>
      </c>
      <c r="J147" s="140" t="s">
        <v>58</v>
      </c>
      <c r="K147" s="24">
        <f>VLOOKUP(J147,Sheet2!$A$3:$B$99,2,FALSE)</f>
        <v>10000</v>
      </c>
      <c r="L147" s="34" t="s">
        <v>95</v>
      </c>
      <c r="M147" s="24">
        <f>VLOOKUP(L147,Sheet2!$A$3:$B$99,2,FALSE)</f>
        <v>40000</v>
      </c>
      <c r="N147" s="35" t="s">
        <v>68</v>
      </c>
      <c r="O147" s="26">
        <f>VLOOKUP(N147,Sheet2!$A$3:$B$99,2,FALSE)</f>
        <v>196000</v>
      </c>
      <c r="P147" s="35" t="s">
        <v>32</v>
      </c>
      <c r="Q147" s="26">
        <f>VLOOKUP(P147,Sheet2!$A$3:$B$99,2,FALSE)</f>
        <v>270000</v>
      </c>
      <c r="R147" s="35" t="s">
        <v>179</v>
      </c>
      <c r="S147" s="26">
        <f>VLOOKUP(R147,Sheet2!$A$3:$B$99,2,FALSE)</f>
        <v>155000</v>
      </c>
      <c r="T147" s="139" t="s">
        <v>82</v>
      </c>
      <c r="U147" s="27">
        <f>VLOOKUP(T147,Sheet2!$A$3:$B$99,2,FALSE)</f>
        <v>10000</v>
      </c>
      <c r="V147" s="139" t="s">
        <v>182</v>
      </c>
      <c r="W147" s="27">
        <f>VLOOKUP(V147,Sheet2!$A$3:$B$99,2,FALSE)</f>
        <v>10000</v>
      </c>
      <c r="X147" s="36" t="s">
        <v>192</v>
      </c>
      <c r="Y147" s="27">
        <f>VLOOKUP(X147,Sheet2!$A$3:$B$99,2,FALSE)</f>
        <v>40000</v>
      </c>
      <c r="Z147" s="37" t="s">
        <v>38</v>
      </c>
      <c r="AA147" s="29">
        <f>VLOOKUP(Z147,Sheet2!$A$3:$B$99,2,FALSE)</f>
        <v>23200</v>
      </c>
      <c r="AB147" s="128" t="s">
        <v>44</v>
      </c>
      <c r="AC147" s="29">
        <f>VLOOKUP(AB147,Sheet2!$A$3:$B$99,2,FALSE)</f>
        <v>10000</v>
      </c>
      <c r="AD147" s="137" t="s">
        <v>196</v>
      </c>
      <c r="AE147" s="30">
        <f>VLOOKUP(AD147,Sheet2!$A$3:$B$99,2,FALSE)</f>
        <v>50000</v>
      </c>
      <c r="AF147" s="131" t="s">
        <v>202</v>
      </c>
      <c r="AG147" s="30">
        <f>VLOOKUP(AF147,Sheet2!$A$3:$B$99,2,FALSE)</f>
        <v>0</v>
      </c>
    </row>
    <row r="148" spans="1:33" ht="9.6999999999999993" customHeight="1">
      <c r="A148" s="48">
        <v>147</v>
      </c>
      <c r="B148" s="49" t="s">
        <v>808</v>
      </c>
      <c r="C148" s="52" t="s">
        <v>807</v>
      </c>
      <c r="D148" s="54" t="s">
        <v>808</v>
      </c>
      <c r="E148" s="19">
        <f t="shared" si="2"/>
        <v>2654200</v>
      </c>
      <c r="F148" s="32" t="s">
        <v>61</v>
      </c>
      <c r="G148" s="21">
        <f>VLOOKUP(F148,Sheet2!$A$3:$B$99,2,FALSE)</f>
        <v>68000</v>
      </c>
      <c r="H148" s="33" t="s">
        <v>94</v>
      </c>
      <c r="I148" s="21">
        <f>VLOOKUP(H148,Sheet2!$A$3:$B$99,2,FALSE)</f>
        <v>1800000</v>
      </c>
      <c r="J148" s="34" t="s">
        <v>95</v>
      </c>
      <c r="K148" s="24">
        <f>VLOOKUP(J148,Sheet2!$A$3:$B$99,2,FALSE)</f>
        <v>40000</v>
      </c>
      <c r="L148" s="34" t="s">
        <v>59</v>
      </c>
      <c r="M148" s="24">
        <f>VLOOKUP(L148,Sheet2!$A$3:$B$99,2,FALSE)</f>
        <v>30000</v>
      </c>
      <c r="N148" s="35" t="s">
        <v>109</v>
      </c>
      <c r="O148" s="26">
        <f>VLOOKUP(N148,Sheet2!$A$3:$B$99,2,FALSE)</f>
        <v>68000</v>
      </c>
      <c r="P148" s="35" t="s">
        <v>32</v>
      </c>
      <c r="Q148" s="26">
        <f>VLOOKUP(P148,Sheet2!$A$3:$B$99,2,FALSE)</f>
        <v>270000</v>
      </c>
      <c r="R148" s="35" t="s">
        <v>179</v>
      </c>
      <c r="S148" s="26">
        <f>VLOOKUP(R148,Sheet2!$A$3:$B$99,2,FALSE)</f>
        <v>155000</v>
      </c>
      <c r="T148" s="132" t="s">
        <v>75</v>
      </c>
      <c r="U148" s="27">
        <f>VLOOKUP(T148,Sheet2!$A$3:$B$99,2,FALSE)</f>
        <v>10000</v>
      </c>
      <c r="V148" s="139" t="s">
        <v>193</v>
      </c>
      <c r="W148" s="27">
        <f>VLOOKUP(V148,Sheet2!$A$3:$B$99,2,FALSE)</f>
        <v>10000</v>
      </c>
      <c r="X148" s="36" t="s">
        <v>86</v>
      </c>
      <c r="Y148" s="27">
        <f>VLOOKUP(X148,Sheet2!$A$3:$B$99,2,FALSE)</f>
        <v>120000</v>
      </c>
      <c r="Z148" s="37" t="s">
        <v>38</v>
      </c>
      <c r="AA148" s="29">
        <f>VLOOKUP(Z148,Sheet2!$A$3:$B$99,2,FALSE)</f>
        <v>23200</v>
      </c>
      <c r="AB148" s="128" t="s">
        <v>207</v>
      </c>
      <c r="AC148" s="29">
        <f>VLOOKUP(AB148,Sheet2!$A$3:$B$99,2,FALSE)</f>
        <v>10000</v>
      </c>
      <c r="AD148" s="137" t="s">
        <v>196</v>
      </c>
      <c r="AE148" s="30">
        <f>VLOOKUP(AD148,Sheet2!$A$3:$B$99,2,FALSE)</f>
        <v>50000</v>
      </c>
      <c r="AF148" s="131" t="s">
        <v>202</v>
      </c>
      <c r="AG148" s="30">
        <f>VLOOKUP(AF148,Sheet2!$A$3:$B$99,2,FALSE)</f>
        <v>0</v>
      </c>
    </row>
    <row r="149" spans="1:33" ht="9.6999999999999993" customHeight="1">
      <c r="A149" s="50">
        <v>148</v>
      </c>
      <c r="B149" s="49" t="s">
        <v>766</v>
      </c>
      <c r="C149" s="52" t="s">
        <v>765</v>
      </c>
      <c r="D149" s="89" t="s">
        <v>249</v>
      </c>
      <c r="E149" s="19">
        <f t="shared" si="2"/>
        <v>2650400</v>
      </c>
      <c r="F149" s="32" t="s">
        <v>61</v>
      </c>
      <c r="G149" s="21">
        <f>VLOOKUP(F149,Sheet2!$A$3:$B$99,2,FALSE)</f>
        <v>68000</v>
      </c>
      <c r="H149" s="33" t="s">
        <v>94</v>
      </c>
      <c r="I149" s="21">
        <f>VLOOKUP(H149,Sheet2!$A$3:$B$99,2,FALSE)</f>
        <v>1800000</v>
      </c>
      <c r="J149" s="34" t="s">
        <v>95</v>
      </c>
      <c r="K149" s="24">
        <f>VLOOKUP(J149,Sheet2!$A$3:$B$99,2,FALSE)</f>
        <v>40000</v>
      </c>
      <c r="L149" s="34" t="s">
        <v>66</v>
      </c>
      <c r="M149" s="24">
        <f>VLOOKUP(L149,Sheet2!$A$3:$B$99,2,FALSE)</f>
        <v>335000</v>
      </c>
      <c r="N149" s="35" t="s">
        <v>178</v>
      </c>
      <c r="O149" s="26">
        <f>VLOOKUP(N149,Sheet2!$A$3:$B$99,2,FALSE)</f>
        <v>54000</v>
      </c>
      <c r="P149" s="35" t="s">
        <v>68</v>
      </c>
      <c r="Q149" s="26">
        <f>VLOOKUP(P149,Sheet2!$A$3:$B$99,2,FALSE)</f>
        <v>196000</v>
      </c>
      <c r="R149" s="133" t="s">
        <v>54</v>
      </c>
      <c r="S149" s="26">
        <f>VLOOKUP(R149,Sheet2!$A$3:$B$99,2,FALSE)</f>
        <v>10000</v>
      </c>
      <c r="T149" s="36" t="s">
        <v>192</v>
      </c>
      <c r="U149" s="27">
        <f>VLOOKUP(T149,Sheet2!$A$3:$B$99,2,FALSE)</f>
        <v>40000</v>
      </c>
      <c r="V149" s="36" t="s">
        <v>189</v>
      </c>
      <c r="W149" s="27">
        <f>VLOOKUP(V149,Sheet2!$A$3:$B$99,2,FALSE)</f>
        <v>27400</v>
      </c>
      <c r="X149" s="139" t="s">
        <v>82</v>
      </c>
      <c r="Y149" s="27">
        <f>VLOOKUP(X149,Sheet2!$A$3:$B$99,2,FALSE)</f>
        <v>10000</v>
      </c>
      <c r="Z149" s="128" t="s">
        <v>97</v>
      </c>
      <c r="AA149" s="29">
        <f>VLOOKUP(Z149,Sheet2!$A$3:$B$99,2,FALSE)</f>
        <v>10000</v>
      </c>
      <c r="AB149" s="142" t="s">
        <v>78</v>
      </c>
      <c r="AC149" s="29">
        <f>VLOOKUP(AB149,Sheet2!$A$3:$B$99,2,FALSE)</f>
        <v>10000</v>
      </c>
      <c r="AD149" s="137" t="s">
        <v>196</v>
      </c>
      <c r="AE149" s="30">
        <f>VLOOKUP(AD149,Sheet2!$A$3:$B$99,2,FALSE)</f>
        <v>50000</v>
      </c>
      <c r="AF149" s="131" t="s">
        <v>202</v>
      </c>
      <c r="AG149" s="30">
        <f>VLOOKUP(AF149,Sheet2!$A$3:$B$99,2,FALSE)</f>
        <v>0</v>
      </c>
    </row>
    <row r="150" spans="1:33" ht="9.6999999999999993" customHeight="1">
      <c r="A150" s="50">
        <v>149</v>
      </c>
      <c r="B150" s="49" t="s">
        <v>281</v>
      </c>
      <c r="C150" s="52" t="s">
        <v>279</v>
      </c>
      <c r="D150" s="54" t="s">
        <v>282</v>
      </c>
      <c r="E150" s="19">
        <f t="shared" si="2"/>
        <v>2634200</v>
      </c>
      <c r="F150" s="32" t="s">
        <v>61</v>
      </c>
      <c r="G150" s="21">
        <f>VLOOKUP(F150,Sheet2!$A$3:$B$99,2,FALSE)</f>
        <v>68000</v>
      </c>
      <c r="H150" s="33" t="s">
        <v>94</v>
      </c>
      <c r="I150" s="21">
        <f>VLOOKUP(H150,Sheet2!$A$3:$B$99,2,FALSE)</f>
        <v>1800000</v>
      </c>
      <c r="J150" s="34" t="s">
        <v>95</v>
      </c>
      <c r="K150" s="24">
        <f>VLOOKUP(J150,Sheet2!$A$3:$B$99,2,FALSE)</f>
        <v>40000</v>
      </c>
      <c r="L150" s="34" t="s">
        <v>66</v>
      </c>
      <c r="M150" s="24">
        <f>VLOOKUP(L150,Sheet2!$A$3:$B$99,2,FALSE)</f>
        <v>335000</v>
      </c>
      <c r="N150" s="35" t="s">
        <v>81</v>
      </c>
      <c r="O150" s="26">
        <f>VLOOKUP(N150,Sheet2!$A$3:$B$99,2,FALSE)</f>
        <v>196000</v>
      </c>
      <c r="P150" s="35" t="s">
        <v>175</v>
      </c>
      <c r="Q150" s="26">
        <f>VLOOKUP(P150,Sheet2!$A$3:$B$99,2,FALSE)</f>
        <v>54000</v>
      </c>
      <c r="R150" s="133" t="s">
        <v>108</v>
      </c>
      <c r="S150" s="26">
        <f>VLOOKUP(R150,Sheet2!$A$3:$B$99,2,FALSE)</f>
        <v>10000</v>
      </c>
      <c r="T150" s="132" t="s">
        <v>75</v>
      </c>
      <c r="U150" s="27">
        <f>VLOOKUP(T150,Sheet2!$A$3:$B$99,2,FALSE)</f>
        <v>10000</v>
      </c>
      <c r="V150" s="132" t="s">
        <v>191</v>
      </c>
      <c r="W150" s="27">
        <f>VLOOKUP(V150,Sheet2!$A$3:$B$99,2,FALSE)</f>
        <v>10000</v>
      </c>
      <c r="X150" s="36" t="s">
        <v>189</v>
      </c>
      <c r="Y150" s="27">
        <f>VLOOKUP(X150,Sheet2!$A$3:$B$99,2,FALSE)</f>
        <v>27400</v>
      </c>
      <c r="Z150" s="37" t="s">
        <v>76</v>
      </c>
      <c r="AA150" s="29">
        <f>VLOOKUP(Z150,Sheet2!$A$3:$B$99,2,FALSE)</f>
        <v>23800</v>
      </c>
      <c r="AB150" s="128" t="s">
        <v>207</v>
      </c>
      <c r="AC150" s="29">
        <f>VLOOKUP(AB150,Sheet2!$A$3:$B$99,2,FALSE)</f>
        <v>10000</v>
      </c>
      <c r="AD150" s="137" t="s">
        <v>196</v>
      </c>
      <c r="AE150" s="30">
        <f>VLOOKUP(AD150,Sheet2!$A$3:$B$99,2,FALSE)</f>
        <v>50000</v>
      </c>
      <c r="AF150" s="131" t="s">
        <v>202</v>
      </c>
      <c r="AG150" s="30">
        <f>VLOOKUP(AF150,Sheet2!$A$3:$B$99,2,FALSE)</f>
        <v>0</v>
      </c>
    </row>
    <row r="151" spans="1:33" ht="9.6999999999999993" customHeight="1">
      <c r="A151" s="48">
        <v>150</v>
      </c>
      <c r="B151" s="49" t="s">
        <v>871</v>
      </c>
      <c r="C151" s="52" t="s">
        <v>869</v>
      </c>
      <c r="D151" s="89" t="s">
        <v>249</v>
      </c>
      <c r="E151" s="19">
        <f t="shared" si="2"/>
        <v>2627400</v>
      </c>
      <c r="F151" s="32" t="s">
        <v>41</v>
      </c>
      <c r="G151" s="21">
        <f>VLOOKUP(F151,Sheet2!$A$3:$B$99,2,FALSE)</f>
        <v>335000</v>
      </c>
      <c r="H151" s="33" t="s">
        <v>94</v>
      </c>
      <c r="I151" s="21">
        <f>VLOOKUP(H151,Sheet2!$A$3:$B$99,2,FALSE)</f>
        <v>1800000</v>
      </c>
      <c r="J151" s="140" t="s">
        <v>104</v>
      </c>
      <c r="K151" s="24">
        <f>VLOOKUP(J151,Sheet2!$A$3:$B$99,2,FALSE)</f>
        <v>10000</v>
      </c>
      <c r="L151" s="34" t="s">
        <v>42</v>
      </c>
      <c r="M151" s="24">
        <f>VLOOKUP(L151,Sheet2!$A$3:$B$99,2,FALSE)</f>
        <v>23800</v>
      </c>
      <c r="N151" s="35" t="s">
        <v>105</v>
      </c>
      <c r="O151" s="26">
        <f>VLOOKUP(N151,Sheet2!$A$3:$B$99,2,FALSE)</f>
        <v>54000</v>
      </c>
      <c r="P151" s="35" t="s">
        <v>32</v>
      </c>
      <c r="Q151" s="26">
        <f>VLOOKUP(P151,Sheet2!$A$3:$B$99,2,FALSE)</f>
        <v>270000</v>
      </c>
      <c r="R151" s="35" t="s">
        <v>178</v>
      </c>
      <c r="S151" s="26">
        <f>VLOOKUP(R151,Sheet2!$A$3:$B$99,2,FALSE)</f>
        <v>54000</v>
      </c>
      <c r="T151" s="36" t="s">
        <v>189</v>
      </c>
      <c r="U151" s="27">
        <f>VLOOKUP(T151,Sheet2!$A$3:$B$99,2,FALSE)</f>
        <v>27400</v>
      </c>
      <c r="V151" s="139" t="s">
        <v>193</v>
      </c>
      <c r="W151" s="27">
        <f>VLOOKUP(V151,Sheet2!$A$3:$B$99,2,FALSE)</f>
        <v>10000</v>
      </c>
      <c r="X151" s="139" t="s">
        <v>182</v>
      </c>
      <c r="Y151" s="27">
        <f>VLOOKUP(X151,Sheet2!$A$3:$B$99,2,FALSE)</f>
        <v>10000</v>
      </c>
      <c r="Z151" s="37" t="s">
        <v>38</v>
      </c>
      <c r="AA151" s="29">
        <f>VLOOKUP(Z151,Sheet2!$A$3:$B$99,2,FALSE)</f>
        <v>23200</v>
      </c>
      <c r="AB151" s="142" t="s">
        <v>78</v>
      </c>
      <c r="AC151" s="29">
        <f>VLOOKUP(AB151,Sheet2!$A$3:$B$99,2,FALSE)</f>
        <v>10000</v>
      </c>
      <c r="AD151" s="129" t="s">
        <v>201</v>
      </c>
      <c r="AE151" s="30">
        <f>VLOOKUP(AD151,Sheet2!$A$3:$B$99,2,FALSE)</f>
        <v>0</v>
      </c>
      <c r="AF151" s="131" t="s">
        <v>200</v>
      </c>
      <c r="AG151" s="30">
        <f>VLOOKUP(AF151,Sheet2!$A$3:$B$99,2,FALSE)</f>
        <v>0</v>
      </c>
    </row>
    <row r="152" spans="1:33" ht="9.6999999999999993" customHeight="1">
      <c r="A152" s="48">
        <v>151</v>
      </c>
      <c r="B152" s="49" t="s">
        <v>701</v>
      </c>
      <c r="C152" s="52" t="s">
        <v>700</v>
      </c>
      <c r="D152" s="54" t="s">
        <v>701</v>
      </c>
      <c r="E152" s="19">
        <f t="shared" si="2"/>
        <v>2626033</v>
      </c>
      <c r="F152" s="32" t="s">
        <v>61</v>
      </c>
      <c r="G152" s="21">
        <f>VLOOKUP(F152,Sheet2!$A$3:$B$99,2,FALSE)</f>
        <v>68000</v>
      </c>
      <c r="H152" s="33" t="s">
        <v>94</v>
      </c>
      <c r="I152" s="21">
        <f>VLOOKUP(H152,Sheet2!$A$3:$B$99,2,FALSE)</f>
        <v>1800000</v>
      </c>
      <c r="J152" s="140" t="s">
        <v>58</v>
      </c>
      <c r="K152" s="24">
        <f>VLOOKUP(J152,Sheet2!$A$3:$B$99,2,FALSE)</f>
        <v>10000</v>
      </c>
      <c r="L152" s="34" t="s">
        <v>95</v>
      </c>
      <c r="M152" s="24">
        <f>VLOOKUP(L152,Sheet2!$A$3:$B$99,2,FALSE)</f>
        <v>40000</v>
      </c>
      <c r="N152" s="35" t="s">
        <v>81</v>
      </c>
      <c r="O152" s="26">
        <f>VLOOKUP(N152,Sheet2!$A$3:$B$99,2,FALSE)</f>
        <v>196000</v>
      </c>
      <c r="P152" s="35" t="s">
        <v>68</v>
      </c>
      <c r="Q152" s="26">
        <f>VLOOKUP(P152,Sheet2!$A$3:$B$99,2,FALSE)</f>
        <v>196000</v>
      </c>
      <c r="R152" s="35" t="s">
        <v>72</v>
      </c>
      <c r="S152" s="26">
        <f>VLOOKUP(R152,Sheet2!$A$3:$B$99,2,FALSE)</f>
        <v>92833</v>
      </c>
      <c r="T152" s="36" t="s">
        <v>86</v>
      </c>
      <c r="U152" s="27">
        <f>VLOOKUP(T152,Sheet2!$A$3:$B$99,2,FALSE)</f>
        <v>120000</v>
      </c>
      <c r="V152" s="139" t="s">
        <v>110</v>
      </c>
      <c r="W152" s="27">
        <f>VLOOKUP(V152,Sheet2!$A$3:$B$99,2,FALSE)</f>
        <v>10000</v>
      </c>
      <c r="X152" s="139" t="s">
        <v>82</v>
      </c>
      <c r="Y152" s="27">
        <f>VLOOKUP(X152,Sheet2!$A$3:$B$99,2,FALSE)</f>
        <v>10000</v>
      </c>
      <c r="Z152" s="37" t="s">
        <v>38</v>
      </c>
      <c r="AA152" s="29">
        <f>VLOOKUP(Z152,Sheet2!$A$3:$B$99,2,FALSE)</f>
        <v>23200</v>
      </c>
      <c r="AB152" s="142" t="s">
        <v>78</v>
      </c>
      <c r="AC152" s="29">
        <f>VLOOKUP(AB152,Sheet2!$A$3:$B$99,2,FALSE)</f>
        <v>10000</v>
      </c>
      <c r="AD152" s="137" t="s">
        <v>196</v>
      </c>
      <c r="AE152" s="30">
        <f>VLOOKUP(AD152,Sheet2!$A$3:$B$99,2,FALSE)</f>
        <v>50000</v>
      </c>
      <c r="AF152" s="131" t="s">
        <v>201</v>
      </c>
      <c r="AG152" s="30">
        <f>VLOOKUP(AF152,Sheet2!$A$3:$B$99,2,FALSE)</f>
        <v>0</v>
      </c>
    </row>
    <row r="153" spans="1:33" ht="9.6999999999999993" customHeight="1">
      <c r="A153" s="50">
        <v>152</v>
      </c>
      <c r="B153" s="49" t="s">
        <v>216</v>
      </c>
      <c r="C153" s="52" t="s">
        <v>215</v>
      </c>
      <c r="D153" s="54" t="s">
        <v>216</v>
      </c>
      <c r="E153" s="19">
        <f t="shared" si="2"/>
        <v>2625200</v>
      </c>
      <c r="F153" s="32" t="s">
        <v>61</v>
      </c>
      <c r="G153" s="21">
        <f>VLOOKUP(F153,Sheet2!$A$3:$B$99,2,FALSE)</f>
        <v>68000</v>
      </c>
      <c r="H153" s="33" t="s">
        <v>94</v>
      </c>
      <c r="I153" s="21">
        <f>VLOOKUP(H153,Sheet2!$A$3:$B$99,2,FALSE)</f>
        <v>1800000</v>
      </c>
      <c r="J153" s="34" t="s">
        <v>59</v>
      </c>
      <c r="K153" s="24">
        <f>VLOOKUP(J153,Sheet2!$A$3:$B$99,2,FALSE)</f>
        <v>30000</v>
      </c>
      <c r="L153" s="34" t="s">
        <v>64</v>
      </c>
      <c r="M153" s="24">
        <f>VLOOKUP(L153,Sheet2!$A$3:$B$99,2,FALSE)</f>
        <v>135000</v>
      </c>
      <c r="N153" s="35" t="s">
        <v>109</v>
      </c>
      <c r="O153" s="26">
        <f>VLOOKUP(N153,Sheet2!$A$3:$B$99,2,FALSE)</f>
        <v>68000</v>
      </c>
      <c r="P153" s="35" t="s">
        <v>179</v>
      </c>
      <c r="Q153" s="26">
        <f>VLOOKUP(P153,Sheet2!$A$3:$B$99,2,FALSE)</f>
        <v>155000</v>
      </c>
      <c r="R153" s="35" t="s">
        <v>81</v>
      </c>
      <c r="S153" s="26">
        <f>VLOOKUP(R153,Sheet2!$A$3:$B$99,2,FALSE)</f>
        <v>196000</v>
      </c>
      <c r="T153" s="132" t="s">
        <v>191</v>
      </c>
      <c r="U153" s="27">
        <f>VLOOKUP(T153,Sheet2!$A$3:$B$99,2,FALSE)</f>
        <v>10000</v>
      </c>
      <c r="V153" s="36" t="s">
        <v>86</v>
      </c>
      <c r="W153" s="27">
        <f>VLOOKUP(V153,Sheet2!$A$3:$B$99,2,FALSE)</f>
        <v>120000</v>
      </c>
      <c r="X153" s="139" t="s">
        <v>82</v>
      </c>
      <c r="Y153" s="27">
        <f>VLOOKUP(X153,Sheet2!$A$3:$B$99,2,FALSE)</f>
        <v>10000</v>
      </c>
      <c r="Z153" s="37" t="s">
        <v>38</v>
      </c>
      <c r="AA153" s="29">
        <f>VLOOKUP(Z153,Sheet2!$A$3:$B$99,2,FALSE)</f>
        <v>23200</v>
      </c>
      <c r="AB153" s="128" t="s">
        <v>97</v>
      </c>
      <c r="AC153" s="29">
        <f>VLOOKUP(AB153,Sheet2!$A$3:$B$99,2,FALSE)</f>
        <v>10000</v>
      </c>
      <c r="AD153" s="129" t="s">
        <v>199</v>
      </c>
      <c r="AE153" s="30">
        <f>VLOOKUP(AD153,Sheet2!$A$3:$B$99,2,FALSE)</f>
        <v>0</v>
      </c>
      <c r="AF153" s="131" t="s">
        <v>200</v>
      </c>
      <c r="AG153" s="30">
        <f>VLOOKUP(AF153,Sheet2!$A$3:$B$99,2,FALSE)</f>
        <v>0</v>
      </c>
    </row>
    <row r="154" spans="1:33" ht="9.6999999999999993" customHeight="1">
      <c r="A154" s="50">
        <v>153</v>
      </c>
      <c r="B154" s="49" t="s">
        <v>707</v>
      </c>
      <c r="C154" s="52" t="s">
        <v>706</v>
      </c>
      <c r="D154" s="54" t="s">
        <v>709</v>
      </c>
      <c r="E154" s="19">
        <f t="shared" si="2"/>
        <v>2621633</v>
      </c>
      <c r="F154" s="32" t="s">
        <v>53</v>
      </c>
      <c r="G154" s="21">
        <f>VLOOKUP(F154,Sheet2!$A$3:$B$99,2,FALSE)</f>
        <v>40000</v>
      </c>
      <c r="H154" s="33" t="s">
        <v>94</v>
      </c>
      <c r="I154" s="21">
        <f>VLOOKUP(H154,Sheet2!$A$3:$B$99,2,FALSE)</f>
        <v>1800000</v>
      </c>
      <c r="J154" s="135" t="s">
        <v>170</v>
      </c>
      <c r="K154" s="24">
        <f>VLOOKUP(J154,Sheet2!$A$3:$B$99,2,FALSE)</f>
        <v>10000</v>
      </c>
      <c r="L154" s="34" t="s">
        <v>64</v>
      </c>
      <c r="M154" s="24">
        <f>VLOOKUP(L154,Sheet2!$A$3:$B$99,2,FALSE)</f>
        <v>135000</v>
      </c>
      <c r="N154" s="35" t="s">
        <v>40</v>
      </c>
      <c r="O154" s="26">
        <f>VLOOKUP(N154,Sheet2!$A$3:$B$99,2,FALSE)</f>
        <v>92833</v>
      </c>
      <c r="P154" s="35" t="s">
        <v>174</v>
      </c>
      <c r="Q154" s="26">
        <f>VLOOKUP(P154,Sheet2!$A$3:$B$99,2,FALSE)</f>
        <v>270000</v>
      </c>
      <c r="R154" s="35" t="s">
        <v>81</v>
      </c>
      <c r="S154" s="26">
        <f>VLOOKUP(R154,Sheet2!$A$3:$B$99,2,FALSE)</f>
        <v>196000</v>
      </c>
      <c r="T154" s="132" t="s">
        <v>75</v>
      </c>
      <c r="U154" s="27">
        <f>VLOOKUP(T154,Sheet2!$A$3:$B$99,2,FALSE)</f>
        <v>10000</v>
      </c>
      <c r="V154" s="132" t="s">
        <v>181</v>
      </c>
      <c r="W154" s="27">
        <f>VLOOKUP(V154,Sheet2!$A$3:$B$99,2,FALSE)</f>
        <v>10000</v>
      </c>
      <c r="X154" s="36" t="s">
        <v>180</v>
      </c>
      <c r="Y154" s="27">
        <f>VLOOKUP(X154,Sheet2!$A$3:$B$99,2,FALSE)</f>
        <v>24600</v>
      </c>
      <c r="Z154" s="37" t="s">
        <v>38</v>
      </c>
      <c r="AA154" s="29">
        <f>VLOOKUP(Z154,Sheet2!$A$3:$B$99,2,FALSE)</f>
        <v>23200</v>
      </c>
      <c r="AB154" s="128" t="s">
        <v>44</v>
      </c>
      <c r="AC154" s="29">
        <f>VLOOKUP(AB154,Sheet2!$A$3:$B$99,2,FALSE)</f>
        <v>10000</v>
      </c>
      <c r="AD154" s="129" t="s">
        <v>198</v>
      </c>
      <c r="AE154" s="30">
        <f>VLOOKUP(AD154,Sheet2!$A$3:$B$99,2,FALSE)</f>
        <v>0</v>
      </c>
      <c r="AF154" s="131" t="s">
        <v>201</v>
      </c>
      <c r="AG154" s="30">
        <f>VLOOKUP(AF154,Sheet2!$A$3:$B$99,2,FALSE)</f>
        <v>0</v>
      </c>
    </row>
    <row r="155" spans="1:33" ht="9.6999999999999993" customHeight="1">
      <c r="A155" s="48">
        <v>154</v>
      </c>
      <c r="B155" s="49" t="s">
        <v>729</v>
      </c>
      <c r="C155" s="52" t="s">
        <v>727</v>
      </c>
      <c r="D155" s="54" t="s">
        <v>731</v>
      </c>
      <c r="E155" s="19">
        <f t="shared" si="2"/>
        <v>2619600</v>
      </c>
      <c r="F155" s="32" t="s">
        <v>53</v>
      </c>
      <c r="G155" s="21">
        <f>VLOOKUP(F155,Sheet2!$A$3:$B$99,2,FALSE)</f>
        <v>40000</v>
      </c>
      <c r="H155" s="33" t="s">
        <v>94</v>
      </c>
      <c r="I155" s="21">
        <f>VLOOKUP(H155,Sheet2!$A$3:$B$99,2,FALSE)</f>
        <v>1800000</v>
      </c>
      <c r="J155" s="34" t="s">
        <v>95</v>
      </c>
      <c r="K155" s="24">
        <f>VLOOKUP(J155,Sheet2!$A$3:$B$99,2,FALSE)</f>
        <v>40000</v>
      </c>
      <c r="L155" s="34" t="s">
        <v>64</v>
      </c>
      <c r="M155" s="24">
        <f>VLOOKUP(L155,Sheet2!$A$3:$B$99,2,FALSE)</f>
        <v>135000</v>
      </c>
      <c r="N155" s="35" t="s">
        <v>178</v>
      </c>
      <c r="O155" s="26">
        <f>VLOOKUP(N155,Sheet2!$A$3:$B$99,2,FALSE)</f>
        <v>54000</v>
      </c>
      <c r="P155" s="133" t="s">
        <v>54</v>
      </c>
      <c r="Q155" s="26">
        <f>VLOOKUP(P155,Sheet2!$A$3:$B$99,2,FALSE)</f>
        <v>10000</v>
      </c>
      <c r="R155" s="35" t="s">
        <v>32</v>
      </c>
      <c r="S155" s="26">
        <f>VLOOKUP(R155,Sheet2!$A$3:$B$99,2,FALSE)</f>
        <v>270000</v>
      </c>
      <c r="T155" s="36" t="s">
        <v>86</v>
      </c>
      <c r="U155" s="27">
        <f>VLOOKUP(T155,Sheet2!$A$3:$B$99,2,FALSE)</f>
        <v>120000</v>
      </c>
      <c r="V155" s="36" t="s">
        <v>189</v>
      </c>
      <c r="W155" s="27">
        <f>VLOOKUP(V155,Sheet2!$A$3:$B$99,2,FALSE)</f>
        <v>27400</v>
      </c>
      <c r="X155" s="36" t="s">
        <v>77</v>
      </c>
      <c r="Y155" s="27">
        <f>VLOOKUP(X155,Sheet2!$A$3:$B$99,2,FALSE)</f>
        <v>40000</v>
      </c>
      <c r="Z155" s="37" t="s">
        <v>38</v>
      </c>
      <c r="AA155" s="29">
        <f>VLOOKUP(Z155,Sheet2!$A$3:$B$99,2,FALSE)</f>
        <v>23200</v>
      </c>
      <c r="AB155" s="142" t="s">
        <v>78</v>
      </c>
      <c r="AC155" s="29">
        <f>VLOOKUP(AB155,Sheet2!$A$3:$B$99,2,FALSE)</f>
        <v>10000</v>
      </c>
      <c r="AD155" s="137" t="s">
        <v>196</v>
      </c>
      <c r="AE155" s="30">
        <f>VLOOKUP(AD155,Sheet2!$A$3:$B$99,2,FALSE)</f>
        <v>50000</v>
      </c>
      <c r="AF155" s="131" t="s">
        <v>202</v>
      </c>
      <c r="AG155" s="30">
        <f>VLOOKUP(AF155,Sheet2!$A$3:$B$99,2,FALSE)</f>
        <v>0</v>
      </c>
    </row>
    <row r="156" spans="1:33" ht="9.6999999999999993" customHeight="1">
      <c r="A156" s="48">
        <v>155</v>
      </c>
      <c r="B156" s="49" t="s">
        <v>586</v>
      </c>
      <c r="C156" s="52" t="s">
        <v>228</v>
      </c>
      <c r="D156" s="54" t="s">
        <v>229</v>
      </c>
      <c r="E156" s="19">
        <f t="shared" si="2"/>
        <v>2609633</v>
      </c>
      <c r="F156" s="32" t="s">
        <v>53</v>
      </c>
      <c r="G156" s="21">
        <f>VLOOKUP(F156,Sheet2!$A$3:$B$99,2,FALSE)</f>
        <v>40000</v>
      </c>
      <c r="H156" s="33" t="s">
        <v>94</v>
      </c>
      <c r="I156" s="21">
        <f>VLOOKUP(H156,Sheet2!$A$3:$B$99,2,FALSE)</f>
        <v>1800000</v>
      </c>
      <c r="J156" s="135" t="s">
        <v>170</v>
      </c>
      <c r="K156" s="24">
        <f>VLOOKUP(J156,Sheet2!$A$3:$B$99,2,FALSE)</f>
        <v>10000</v>
      </c>
      <c r="L156" s="136" t="s">
        <v>33</v>
      </c>
      <c r="M156" s="24">
        <f>VLOOKUP(L156,Sheet2!$A$3:$B$99,2,FALSE)</f>
        <v>10000</v>
      </c>
      <c r="N156" s="35" t="s">
        <v>72</v>
      </c>
      <c r="O156" s="26">
        <f>VLOOKUP(N156,Sheet2!$A$3:$B$99,2,FALSE)</f>
        <v>92833</v>
      </c>
      <c r="P156" s="35" t="s">
        <v>172</v>
      </c>
      <c r="Q156" s="26">
        <f>VLOOKUP(P156,Sheet2!$A$3:$B$99,2,FALSE)</f>
        <v>335000</v>
      </c>
      <c r="R156" s="35" t="s">
        <v>62</v>
      </c>
      <c r="S156" s="26">
        <f>VLOOKUP(R156,Sheet2!$A$3:$B$99,2,FALSE)</f>
        <v>68000</v>
      </c>
      <c r="T156" s="132" t="s">
        <v>75</v>
      </c>
      <c r="U156" s="27">
        <f>VLOOKUP(T156,Sheet2!$A$3:$B$99,2,FALSE)</f>
        <v>10000</v>
      </c>
      <c r="V156" s="36" t="s">
        <v>86</v>
      </c>
      <c r="W156" s="27">
        <f>VLOOKUP(V156,Sheet2!$A$3:$B$99,2,FALSE)</f>
        <v>120000</v>
      </c>
      <c r="X156" s="36" t="s">
        <v>192</v>
      </c>
      <c r="Y156" s="27">
        <f>VLOOKUP(X156,Sheet2!$A$3:$B$99,2,FALSE)</f>
        <v>40000</v>
      </c>
      <c r="Z156" s="128" t="s">
        <v>43</v>
      </c>
      <c r="AA156" s="29">
        <f>VLOOKUP(Z156,Sheet2!$A$3:$B$99,2,FALSE)</f>
        <v>10000</v>
      </c>
      <c r="AB156" s="37" t="s">
        <v>76</v>
      </c>
      <c r="AC156" s="29">
        <f>VLOOKUP(AB156,Sheet2!$A$3:$B$99,2,FALSE)</f>
        <v>23800</v>
      </c>
      <c r="AD156" s="137" t="s">
        <v>196</v>
      </c>
      <c r="AE156" s="30">
        <f>VLOOKUP(AD156,Sheet2!$A$3:$B$99,2,FALSE)</f>
        <v>50000</v>
      </c>
      <c r="AF156" s="131" t="s">
        <v>202</v>
      </c>
      <c r="AG156" s="30">
        <f>VLOOKUP(AF156,Sheet2!$A$3:$B$99,2,FALSE)</f>
        <v>0</v>
      </c>
    </row>
    <row r="157" spans="1:33" ht="9.6999999999999993" customHeight="1">
      <c r="A157" s="50">
        <v>156</v>
      </c>
      <c r="B157" s="49" t="s">
        <v>737</v>
      </c>
      <c r="C157" s="52" t="s">
        <v>378</v>
      </c>
      <c r="D157" s="54" t="s">
        <v>379</v>
      </c>
      <c r="E157" s="19">
        <f t="shared" si="2"/>
        <v>2607200</v>
      </c>
      <c r="F157" s="32" t="s">
        <v>53</v>
      </c>
      <c r="G157" s="21">
        <f>VLOOKUP(F157,Sheet2!$A$3:$B$99,2,FALSE)</f>
        <v>40000</v>
      </c>
      <c r="H157" s="33" t="s">
        <v>94</v>
      </c>
      <c r="I157" s="21">
        <f>VLOOKUP(H157,Sheet2!$A$3:$B$99,2,FALSE)</f>
        <v>1800000</v>
      </c>
      <c r="J157" s="135" t="s">
        <v>170</v>
      </c>
      <c r="K157" s="24">
        <f>VLOOKUP(J157,Sheet2!$A$3:$B$99,2,FALSE)</f>
        <v>10000</v>
      </c>
      <c r="L157" s="34" t="s">
        <v>95</v>
      </c>
      <c r="M157" s="24">
        <f>VLOOKUP(L157,Sheet2!$A$3:$B$99,2,FALSE)</f>
        <v>40000</v>
      </c>
      <c r="N157" s="35" t="s">
        <v>178</v>
      </c>
      <c r="O157" s="26">
        <f>VLOOKUP(N157,Sheet2!$A$3:$B$99,2,FALSE)</f>
        <v>54000</v>
      </c>
      <c r="P157" s="35" t="s">
        <v>172</v>
      </c>
      <c r="Q157" s="26">
        <f>VLOOKUP(P157,Sheet2!$A$3:$B$99,2,FALSE)</f>
        <v>335000</v>
      </c>
      <c r="R157" s="35" t="s">
        <v>179</v>
      </c>
      <c r="S157" s="26">
        <f>VLOOKUP(R157,Sheet2!$A$3:$B$99,2,FALSE)</f>
        <v>155000</v>
      </c>
      <c r="T157" s="36" t="s">
        <v>86</v>
      </c>
      <c r="U157" s="27">
        <f>VLOOKUP(T157,Sheet2!$A$3:$B$99,2,FALSE)</f>
        <v>120000</v>
      </c>
      <c r="V157" s="139" t="s">
        <v>182</v>
      </c>
      <c r="W157" s="27">
        <f>VLOOKUP(V157,Sheet2!$A$3:$B$99,2,FALSE)</f>
        <v>10000</v>
      </c>
      <c r="X157" s="132" t="s">
        <v>190</v>
      </c>
      <c r="Y157" s="27">
        <f>VLOOKUP(X157,Sheet2!$A$3:$B$99,2,FALSE)</f>
        <v>10000</v>
      </c>
      <c r="Z157" s="37" t="s">
        <v>38</v>
      </c>
      <c r="AA157" s="29">
        <f>VLOOKUP(Z157,Sheet2!$A$3:$B$99,2,FALSE)</f>
        <v>23200</v>
      </c>
      <c r="AB157" s="142" t="s">
        <v>78</v>
      </c>
      <c r="AC157" s="29">
        <f>VLOOKUP(AB157,Sheet2!$A$3:$B$99,2,FALSE)</f>
        <v>10000</v>
      </c>
      <c r="AD157" s="129" t="s">
        <v>197</v>
      </c>
      <c r="AE157" s="30">
        <f>VLOOKUP(AD157,Sheet2!$A$3:$B$99,2,FALSE)</f>
        <v>0</v>
      </c>
      <c r="AF157" s="131" t="s">
        <v>202</v>
      </c>
      <c r="AG157" s="30">
        <f>VLOOKUP(AF157,Sheet2!$A$3:$B$99,2,FALSE)</f>
        <v>0</v>
      </c>
    </row>
    <row r="158" spans="1:33" ht="9.6999999999999993" customHeight="1">
      <c r="A158" s="50">
        <v>157</v>
      </c>
      <c r="B158" s="49" t="s">
        <v>526</v>
      </c>
      <c r="C158" s="52" t="s">
        <v>525</v>
      </c>
      <c r="D158" s="54" t="s">
        <v>526</v>
      </c>
      <c r="E158" s="19">
        <f t="shared" si="2"/>
        <v>2606033</v>
      </c>
      <c r="F158" s="32" t="s">
        <v>53</v>
      </c>
      <c r="G158" s="21">
        <f>VLOOKUP(F158,Sheet2!$A$3:$B$99,2,FALSE)</f>
        <v>40000</v>
      </c>
      <c r="H158" s="33" t="s">
        <v>94</v>
      </c>
      <c r="I158" s="21">
        <f>VLOOKUP(H158,Sheet2!$A$3:$B$99,2,FALSE)</f>
        <v>1800000</v>
      </c>
      <c r="J158" s="34" t="s">
        <v>95</v>
      </c>
      <c r="K158" s="24">
        <f>VLOOKUP(J158,Sheet2!$A$3:$B$99,2,FALSE)</f>
        <v>40000</v>
      </c>
      <c r="L158" s="34" t="s">
        <v>96</v>
      </c>
      <c r="M158" s="24">
        <f>VLOOKUP(L158,Sheet2!$A$3:$B$99,2,FALSE)</f>
        <v>92833</v>
      </c>
      <c r="N158" s="35" t="s">
        <v>81</v>
      </c>
      <c r="O158" s="26">
        <f>VLOOKUP(N158,Sheet2!$A$3:$B$99,2,FALSE)</f>
        <v>196000</v>
      </c>
      <c r="P158" s="35" t="s">
        <v>174</v>
      </c>
      <c r="Q158" s="26">
        <f>VLOOKUP(P158,Sheet2!$A$3:$B$99,2,FALSE)</f>
        <v>270000</v>
      </c>
      <c r="R158" s="35" t="s">
        <v>175</v>
      </c>
      <c r="S158" s="26">
        <f>VLOOKUP(R158,Sheet2!$A$3:$B$99,2,FALSE)</f>
        <v>54000</v>
      </c>
      <c r="T158" s="139" t="s">
        <v>187</v>
      </c>
      <c r="U158" s="27">
        <f>VLOOKUP(T158,Sheet2!$A$3:$B$99,2,FALSE)</f>
        <v>10000</v>
      </c>
      <c r="V158" s="139" t="s">
        <v>182</v>
      </c>
      <c r="W158" s="27">
        <f>VLOOKUP(V158,Sheet2!$A$3:$B$99,2,FALSE)</f>
        <v>10000</v>
      </c>
      <c r="X158" s="132" t="s">
        <v>190</v>
      </c>
      <c r="Y158" s="27">
        <f>VLOOKUP(X158,Sheet2!$A$3:$B$99,2,FALSE)</f>
        <v>10000</v>
      </c>
      <c r="Z158" s="37" t="s">
        <v>38</v>
      </c>
      <c r="AA158" s="29">
        <f>VLOOKUP(Z158,Sheet2!$A$3:$B$99,2,FALSE)</f>
        <v>23200</v>
      </c>
      <c r="AB158" s="128" t="s">
        <v>97</v>
      </c>
      <c r="AC158" s="29">
        <f>VLOOKUP(AB158,Sheet2!$A$3:$B$99,2,FALSE)</f>
        <v>10000</v>
      </c>
      <c r="AD158" s="137" t="s">
        <v>196</v>
      </c>
      <c r="AE158" s="30">
        <f>VLOOKUP(AD158,Sheet2!$A$3:$B$99,2,FALSE)</f>
        <v>50000</v>
      </c>
      <c r="AF158" s="131" t="s">
        <v>202</v>
      </c>
      <c r="AG158" s="30">
        <f>VLOOKUP(AF158,Sheet2!$A$3:$B$99,2,FALSE)</f>
        <v>0</v>
      </c>
    </row>
    <row r="159" spans="1:33" ht="9.6999999999999993" customHeight="1">
      <c r="A159" s="48">
        <v>158</v>
      </c>
      <c r="B159" s="49" t="s">
        <v>367</v>
      </c>
      <c r="C159" s="52" t="s">
        <v>365</v>
      </c>
      <c r="D159" s="54" t="s">
        <v>369</v>
      </c>
      <c r="E159" s="19">
        <f t="shared" si="2"/>
        <v>2604200</v>
      </c>
      <c r="F159" s="32" t="s">
        <v>53</v>
      </c>
      <c r="G159" s="21">
        <f>VLOOKUP(F159,Sheet2!$A$3:$B$99,2,FALSE)</f>
        <v>40000</v>
      </c>
      <c r="H159" s="33" t="s">
        <v>94</v>
      </c>
      <c r="I159" s="21">
        <f>VLOOKUP(H159,Sheet2!$A$3:$B$99,2,FALSE)</f>
        <v>1800000</v>
      </c>
      <c r="J159" s="135" t="s">
        <v>170</v>
      </c>
      <c r="K159" s="24">
        <f>VLOOKUP(J159,Sheet2!$A$3:$B$99,2,FALSE)</f>
        <v>10000</v>
      </c>
      <c r="L159" s="34" t="s">
        <v>95</v>
      </c>
      <c r="M159" s="24">
        <f>VLOOKUP(L159,Sheet2!$A$3:$B$99,2,FALSE)</f>
        <v>40000</v>
      </c>
      <c r="N159" s="141" t="s">
        <v>57</v>
      </c>
      <c r="O159" s="26">
        <f>VLOOKUP(N159,Sheet2!$A$3:$B$99,2,FALSE)</f>
        <v>10000</v>
      </c>
      <c r="P159" s="35" t="s">
        <v>172</v>
      </c>
      <c r="Q159" s="26">
        <f>VLOOKUP(P159,Sheet2!$A$3:$B$99,2,FALSE)</f>
        <v>335000</v>
      </c>
      <c r="R159" s="35" t="s">
        <v>81</v>
      </c>
      <c r="S159" s="26">
        <f>VLOOKUP(R159,Sheet2!$A$3:$B$99,2,FALSE)</f>
        <v>196000</v>
      </c>
      <c r="T159" s="132" t="s">
        <v>181</v>
      </c>
      <c r="U159" s="27">
        <f>VLOOKUP(T159,Sheet2!$A$3:$B$99,2,FALSE)</f>
        <v>10000</v>
      </c>
      <c r="V159" s="36" t="s">
        <v>86</v>
      </c>
      <c r="W159" s="27">
        <f>VLOOKUP(V159,Sheet2!$A$3:$B$99,2,FALSE)</f>
        <v>120000</v>
      </c>
      <c r="X159" s="139" t="s">
        <v>187</v>
      </c>
      <c r="Y159" s="27">
        <f>VLOOKUP(X159,Sheet2!$A$3:$B$99,2,FALSE)</f>
        <v>10000</v>
      </c>
      <c r="Z159" s="37" t="s">
        <v>38</v>
      </c>
      <c r="AA159" s="29">
        <f>VLOOKUP(Z159,Sheet2!$A$3:$B$99,2,FALSE)</f>
        <v>23200</v>
      </c>
      <c r="AB159" s="128" t="s">
        <v>47</v>
      </c>
      <c r="AC159" s="29">
        <f>VLOOKUP(AB159,Sheet2!$A$3:$B$99,2,FALSE)</f>
        <v>10000</v>
      </c>
      <c r="AD159" s="129" t="s">
        <v>198</v>
      </c>
      <c r="AE159" s="30">
        <f>VLOOKUP(AD159,Sheet2!$A$3:$B$99,2,FALSE)</f>
        <v>0</v>
      </c>
      <c r="AF159" s="131" t="s">
        <v>201</v>
      </c>
      <c r="AG159" s="30">
        <f>VLOOKUP(AF159,Sheet2!$A$3:$B$99,2,FALSE)</f>
        <v>0</v>
      </c>
    </row>
    <row r="160" spans="1:33" ht="9.6999999999999993" customHeight="1">
      <c r="A160" s="48">
        <v>159</v>
      </c>
      <c r="B160" s="49" t="s">
        <v>412</v>
      </c>
      <c r="C160" s="52" t="s">
        <v>414</v>
      </c>
      <c r="D160" s="54" t="s">
        <v>393</v>
      </c>
      <c r="E160" s="19">
        <f t="shared" si="2"/>
        <v>2604099</v>
      </c>
      <c r="F160" s="32" t="s">
        <v>53</v>
      </c>
      <c r="G160" s="21">
        <f>VLOOKUP(F160,Sheet2!$A$3:$B$99,2,FALSE)</f>
        <v>40000</v>
      </c>
      <c r="H160" s="33" t="s">
        <v>94</v>
      </c>
      <c r="I160" s="21">
        <f>VLOOKUP(H160,Sheet2!$A$3:$B$99,2,FALSE)</f>
        <v>1800000</v>
      </c>
      <c r="J160" s="34" t="s">
        <v>96</v>
      </c>
      <c r="K160" s="24">
        <f>VLOOKUP(J160,Sheet2!$A$3:$B$99,2,FALSE)</f>
        <v>92833</v>
      </c>
      <c r="L160" s="34" t="s">
        <v>95</v>
      </c>
      <c r="M160" s="24">
        <f>VLOOKUP(L160,Sheet2!$A$3:$B$99,2,FALSE)</f>
        <v>40000</v>
      </c>
      <c r="N160" s="35" t="s">
        <v>72</v>
      </c>
      <c r="O160" s="26">
        <f>VLOOKUP(N160,Sheet2!$A$3:$B$99,2,FALSE)</f>
        <v>92833</v>
      </c>
      <c r="P160" s="35" t="s">
        <v>172</v>
      </c>
      <c r="Q160" s="26">
        <f>VLOOKUP(P160,Sheet2!$A$3:$B$99,2,FALSE)</f>
        <v>335000</v>
      </c>
      <c r="R160" s="35" t="s">
        <v>40</v>
      </c>
      <c r="S160" s="26">
        <f>VLOOKUP(R160,Sheet2!$A$3:$B$99,2,FALSE)</f>
        <v>92833</v>
      </c>
      <c r="T160" s="132" t="s">
        <v>191</v>
      </c>
      <c r="U160" s="27">
        <f>VLOOKUP(T160,Sheet2!$A$3:$B$99,2,FALSE)</f>
        <v>10000</v>
      </c>
      <c r="V160" s="36" t="s">
        <v>192</v>
      </c>
      <c r="W160" s="27">
        <f>VLOOKUP(V160,Sheet2!$A$3:$B$99,2,FALSE)</f>
        <v>40000</v>
      </c>
      <c r="X160" s="36" t="s">
        <v>189</v>
      </c>
      <c r="Y160" s="27">
        <f>VLOOKUP(X160,Sheet2!$A$3:$B$99,2,FALSE)</f>
        <v>27400</v>
      </c>
      <c r="Z160" s="128" t="s">
        <v>207</v>
      </c>
      <c r="AA160" s="29">
        <f>VLOOKUP(Z160,Sheet2!$A$3:$B$99,2,FALSE)</f>
        <v>10000</v>
      </c>
      <c r="AB160" s="37" t="s">
        <v>38</v>
      </c>
      <c r="AC160" s="29">
        <f>VLOOKUP(AB160,Sheet2!$A$3:$B$99,2,FALSE)</f>
        <v>23200</v>
      </c>
      <c r="AD160" s="129" t="s">
        <v>198</v>
      </c>
      <c r="AE160" s="30">
        <f>VLOOKUP(AD160,Sheet2!$A$3:$B$99,2,FALSE)</f>
        <v>0</v>
      </c>
      <c r="AF160" s="131" t="s">
        <v>202</v>
      </c>
      <c r="AG160" s="30">
        <f>VLOOKUP(AF160,Sheet2!$A$3:$B$99,2,FALSE)</f>
        <v>0</v>
      </c>
    </row>
    <row r="161" spans="1:33" ht="9.6999999999999993" customHeight="1">
      <c r="A161" s="50">
        <v>160</v>
      </c>
      <c r="B161" s="49" t="s">
        <v>630</v>
      </c>
      <c r="C161" s="52" t="s">
        <v>631</v>
      </c>
      <c r="D161" s="54" t="s">
        <v>420</v>
      </c>
      <c r="E161" s="19">
        <f t="shared" si="2"/>
        <v>2603866</v>
      </c>
      <c r="F161" s="32" t="s">
        <v>53</v>
      </c>
      <c r="G161" s="21">
        <f>VLOOKUP(F161,Sheet2!$A$3:$B$99,2,FALSE)</f>
        <v>40000</v>
      </c>
      <c r="H161" s="33" t="s">
        <v>94</v>
      </c>
      <c r="I161" s="21">
        <f>VLOOKUP(H161,Sheet2!$A$3:$B$99,2,FALSE)</f>
        <v>1800000</v>
      </c>
      <c r="J161" s="34" t="s">
        <v>95</v>
      </c>
      <c r="K161" s="24">
        <f>VLOOKUP(J161,Sheet2!$A$3:$B$99,2,FALSE)</f>
        <v>40000</v>
      </c>
      <c r="L161" s="34" t="s">
        <v>96</v>
      </c>
      <c r="M161" s="24">
        <f>VLOOKUP(L161,Sheet2!$A$3:$B$99,2,FALSE)</f>
        <v>92833</v>
      </c>
      <c r="N161" s="35" t="s">
        <v>178</v>
      </c>
      <c r="O161" s="26">
        <f>VLOOKUP(N161,Sheet2!$A$3:$B$99,2,FALSE)</f>
        <v>54000</v>
      </c>
      <c r="P161" s="35" t="s">
        <v>68</v>
      </c>
      <c r="Q161" s="26">
        <f>VLOOKUP(P161,Sheet2!$A$3:$B$99,2,FALSE)</f>
        <v>196000</v>
      </c>
      <c r="R161" s="35" t="s">
        <v>179</v>
      </c>
      <c r="S161" s="26">
        <f>VLOOKUP(R161,Sheet2!$A$3:$B$99,2,FALSE)</f>
        <v>155000</v>
      </c>
      <c r="T161" s="36" t="s">
        <v>195</v>
      </c>
      <c r="U161" s="27">
        <f>VLOOKUP(T161,Sheet2!$A$3:$B$99,2,FALSE)</f>
        <v>40000</v>
      </c>
      <c r="V161" s="139" t="s">
        <v>169</v>
      </c>
      <c r="W161" s="27">
        <f>VLOOKUP(V161,Sheet2!$A$3:$B$99,2,FALSE)</f>
        <v>10000</v>
      </c>
      <c r="X161" s="36" t="s">
        <v>194</v>
      </c>
      <c r="Y161" s="27">
        <f>VLOOKUP(X161,Sheet2!$A$3:$B$99,2,FALSE)</f>
        <v>92833</v>
      </c>
      <c r="Z161" s="37" t="s">
        <v>38</v>
      </c>
      <c r="AA161" s="29">
        <f>VLOOKUP(Z161,Sheet2!$A$3:$B$99,2,FALSE)</f>
        <v>23200</v>
      </c>
      <c r="AB161" s="142" t="s">
        <v>78</v>
      </c>
      <c r="AC161" s="29">
        <f>VLOOKUP(AB161,Sheet2!$A$3:$B$99,2,FALSE)</f>
        <v>10000</v>
      </c>
      <c r="AD161" s="137" t="s">
        <v>196</v>
      </c>
      <c r="AE161" s="30">
        <f>VLOOKUP(AD161,Sheet2!$A$3:$B$99,2,FALSE)</f>
        <v>50000</v>
      </c>
      <c r="AF161" s="131" t="s">
        <v>202</v>
      </c>
      <c r="AG161" s="30">
        <f>VLOOKUP(AF161,Sheet2!$A$3:$B$99,2,FALSE)</f>
        <v>0</v>
      </c>
    </row>
    <row r="162" spans="1:33" ht="9.6999999999999993" customHeight="1">
      <c r="A162" s="50">
        <v>161</v>
      </c>
      <c r="B162" s="49" t="s">
        <v>143</v>
      </c>
      <c r="C162" s="52" t="s">
        <v>141</v>
      </c>
      <c r="D162" s="54" t="s">
        <v>231</v>
      </c>
      <c r="E162" s="19">
        <f t="shared" si="2"/>
        <v>2589833</v>
      </c>
      <c r="F162" s="32" t="s">
        <v>65</v>
      </c>
      <c r="G162" s="21">
        <f>VLOOKUP(F162,Sheet2!$A$3:$B$99,2,FALSE)</f>
        <v>480000</v>
      </c>
      <c r="H162" s="33" t="s">
        <v>94</v>
      </c>
      <c r="I162" s="21">
        <f>VLOOKUP(H162,Sheet2!$A$3:$B$99,2,FALSE)</f>
        <v>1800000</v>
      </c>
      <c r="J162" s="34" t="s">
        <v>42</v>
      </c>
      <c r="K162" s="24">
        <f>VLOOKUP(J162,Sheet2!$A$3:$B$99,2,FALSE)</f>
        <v>23800</v>
      </c>
      <c r="L162" s="34" t="s">
        <v>59</v>
      </c>
      <c r="M162" s="24">
        <f>VLOOKUP(L162,Sheet2!$A$3:$B$99,2,FALSE)</f>
        <v>30000</v>
      </c>
      <c r="N162" s="35" t="s">
        <v>40</v>
      </c>
      <c r="O162" s="26">
        <f>VLOOKUP(N162,Sheet2!$A$3:$B$99,2,FALSE)</f>
        <v>92833</v>
      </c>
      <c r="P162" s="133" t="s">
        <v>54</v>
      </c>
      <c r="Q162" s="26">
        <f>VLOOKUP(P162,Sheet2!$A$3:$B$99,2,FALSE)</f>
        <v>10000</v>
      </c>
      <c r="R162" s="133" t="s">
        <v>173</v>
      </c>
      <c r="S162" s="26">
        <f>VLOOKUP(R162,Sheet2!$A$3:$B$99,2,FALSE)</f>
        <v>10000</v>
      </c>
      <c r="T162" s="132" t="s">
        <v>190</v>
      </c>
      <c r="U162" s="27">
        <f>VLOOKUP(T162,Sheet2!$A$3:$B$99,2,FALSE)</f>
        <v>10000</v>
      </c>
      <c r="V162" s="139" t="s">
        <v>82</v>
      </c>
      <c r="W162" s="27">
        <f>VLOOKUP(V162,Sheet2!$A$3:$B$99,2,FALSE)</f>
        <v>10000</v>
      </c>
      <c r="X162" s="36" t="s">
        <v>77</v>
      </c>
      <c r="Y162" s="27">
        <f>VLOOKUP(X162,Sheet2!$A$3:$B$99,2,FALSE)</f>
        <v>40000</v>
      </c>
      <c r="Z162" s="37" t="s">
        <v>38</v>
      </c>
      <c r="AA162" s="29">
        <f>VLOOKUP(Z162,Sheet2!$A$3:$B$99,2,FALSE)</f>
        <v>23200</v>
      </c>
      <c r="AB162" s="142" t="s">
        <v>78</v>
      </c>
      <c r="AC162" s="29">
        <f>VLOOKUP(AB162,Sheet2!$A$3:$B$99,2,FALSE)</f>
        <v>10000</v>
      </c>
      <c r="AD162" s="137" t="s">
        <v>196</v>
      </c>
      <c r="AE162" s="30">
        <f>VLOOKUP(AD162,Sheet2!$A$3:$B$99,2,FALSE)</f>
        <v>50000</v>
      </c>
      <c r="AF162" s="131" t="s">
        <v>202</v>
      </c>
      <c r="AG162" s="30">
        <f>VLOOKUP(AF162,Sheet2!$A$3:$B$99,2,FALSE)</f>
        <v>0</v>
      </c>
    </row>
    <row r="163" spans="1:33" ht="9.6999999999999993" customHeight="1">
      <c r="A163" s="48">
        <v>162</v>
      </c>
      <c r="B163" s="49" t="s">
        <v>703</v>
      </c>
      <c r="C163" s="52" t="s">
        <v>702</v>
      </c>
      <c r="D163" s="54" t="s">
        <v>705</v>
      </c>
      <c r="E163" s="19">
        <f t="shared" si="2"/>
        <v>2582200</v>
      </c>
      <c r="F163" s="32" t="s">
        <v>52</v>
      </c>
      <c r="G163" s="21">
        <f>VLOOKUP(F163,Sheet2!$A$3:$B$99,2,FALSE)</f>
        <v>135000</v>
      </c>
      <c r="H163" s="33" t="s">
        <v>94</v>
      </c>
      <c r="I163" s="21">
        <f>VLOOKUP(H163,Sheet2!$A$3:$B$99,2,FALSE)</f>
        <v>1800000</v>
      </c>
      <c r="J163" s="140" t="s">
        <v>58</v>
      </c>
      <c r="K163" s="24">
        <f>VLOOKUP(J163,Sheet2!$A$3:$B$99,2,FALSE)</f>
        <v>10000</v>
      </c>
      <c r="L163" s="34" t="s">
        <v>95</v>
      </c>
      <c r="M163" s="24">
        <f>VLOOKUP(L163,Sheet2!$A$3:$B$99,2,FALSE)</f>
        <v>40000</v>
      </c>
      <c r="N163" s="141" t="s">
        <v>57</v>
      </c>
      <c r="O163" s="26">
        <f>VLOOKUP(N163,Sheet2!$A$3:$B$99,2,FALSE)</f>
        <v>10000</v>
      </c>
      <c r="P163" s="35" t="s">
        <v>68</v>
      </c>
      <c r="Q163" s="26">
        <f>VLOOKUP(P163,Sheet2!$A$3:$B$99,2,FALSE)</f>
        <v>196000</v>
      </c>
      <c r="R163" s="35" t="s">
        <v>179</v>
      </c>
      <c r="S163" s="26">
        <f>VLOOKUP(R163,Sheet2!$A$3:$B$99,2,FALSE)</f>
        <v>155000</v>
      </c>
      <c r="T163" s="36" t="s">
        <v>86</v>
      </c>
      <c r="U163" s="27">
        <f>VLOOKUP(T163,Sheet2!$A$3:$B$99,2,FALSE)</f>
        <v>120000</v>
      </c>
      <c r="V163" s="139" t="s">
        <v>169</v>
      </c>
      <c r="W163" s="27">
        <f>VLOOKUP(V163,Sheet2!$A$3:$B$99,2,FALSE)</f>
        <v>10000</v>
      </c>
      <c r="X163" s="36" t="s">
        <v>111</v>
      </c>
      <c r="Y163" s="27">
        <f>VLOOKUP(X163,Sheet2!$A$3:$B$99,2,FALSE)</f>
        <v>23000</v>
      </c>
      <c r="Z163" s="37" t="s">
        <v>38</v>
      </c>
      <c r="AA163" s="29">
        <f>VLOOKUP(Z163,Sheet2!$A$3:$B$99,2,FALSE)</f>
        <v>23200</v>
      </c>
      <c r="AB163" s="142" t="s">
        <v>78</v>
      </c>
      <c r="AC163" s="29">
        <f>VLOOKUP(AB163,Sheet2!$A$3:$B$99,2,FALSE)</f>
        <v>10000</v>
      </c>
      <c r="AD163" s="137" t="s">
        <v>196</v>
      </c>
      <c r="AE163" s="30">
        <f>VLOOKUP(AD163,Sheet2!$A$3:$B$99,2,FALSE)</f>
        <v>50000</v>
      </c>
      <c r="AF163" s="131" t="s">
        <v>202</v>
      </c>
      <c r="AG163" s="30">
        <f>VLOOKUP(AF163,Sheet2!$A$3:$B$99,2,FALSE)</f>
        <v>0</v>
      </c>
    </row>
    <row r="164" spans="1:33" ht="9.6999999999999993" customHeight="1">
      <c r="A164" s="48">
        <v>163</v>
      </c>
      <c r="B164" s="49" t="s">
        <v>829</v>
      </c>
      <c r="C164" s="52" t="s">
        <v>828</v>
      </c>
      <c r="D164" s="54" t="s">
        <v>831</v>
      </c>
      <c r="E164" s="19">
        <f t="shared" si="2"/>
        <v>2573600</v>
      </c>
      <c r="F164" s="32" t="s">
        <v>53</v>
      </c>
      <c r="G164" s="21">
        <f>VLOOKUP(F164,Sheet2!$A$3:$B$99,2,FALSE)</f>
        <v>40000</v>
      </c>
      <c r="H164" s="33" t="s">
        <v>94</v>
      </c>
      <c r="I164" s="21">
        <f>VLOOKUP(H164,Sheet2!$A$3:$B$99,2,FALSE)</f>
        <v>1800000</v>
      </c>
      <c r="J164" s="34" t="s">
        <v>95</v>
      </c>
      <c r="K164" s="24">
        <f>VLOOKUP(J164,Sheet2!$A$3:$B$99,2,FALSE)</f>
        <v>40000</v>
      </c>
      <c r="L164" s="136" t="s">
        <v>101</v>
      </c>
      <c r="M164" s="24">
        <f>VLOOKUP(L164,Sheet2!$A$3:$B$99,2,FALSE)</f>
        <v>10000</v>
      </c>
      <c r="N164" s="35" t="s">
        <v>175</v>
      </c>
      <c r="O164" s="26">
        <f>VLOOKUP(N164,Sheet2!$A$3:$B$99,2,FALSE)</f>
        <v>54000</v>
      </c>
      <c r="P164" s="35" t="s">
        <v>172</v>
      </c>
      <c r="Q164" s="26">
        <f>VLOOKUP(P164,Sheet2!$A$3:$B$99,2,FALSE)</f>
        <v>335000</v>
      </c>
      <c r="R164" s="35" t="s">
        <v>105</v>
      </c>
      <c r="S164" s="26">
        <f>VLOOKUP(R164,Sheet2!$A$3:$B$99,2,FALSE)</f>
        <v>54000</v>
      </c>
      <c r="T164" s="132" t="s">
        <v>75</v>
      </c>
      <c r="U164" s="27">
        <f>VLOOKUP(T164,Sheet2!$A$3:$B$99,2,FALSE)</f>
        <v>10000</v>
      </c>
      <c r="V164" s="36" t="s">
        <v>86</v>
      </c>
      <c r="W164" s="27">
        <f>VLOOKUP(V164,Sheet2!$A$3:$B$99,2,FALSE)</f>
        <v>120000</v>
      </c>
      <c r="X164" s="36" t="s">
        <v>189</v>
      </c>
      <c r="Y164" s="27">
        <f>VLOOKUP(X164,Sheet2!$A$3:$B$99,2,FALSE)</f>
        <v>27400</v>
      </c>
      <c r="Z164" s="37" t="s">
        <v>38</v>
      </c>
      <c r="AA164" s="29">
        <f>VLOOKUP(Z164,Sheet2!$A$3:$B$99,2,FALSE)</f>
        <v>23200</v>
      </c>
      <c r="AB164" s="128" t="s">
        <v>207</v>
      </c>
      <c r="AC164" s="29">
        <f>VLOOKUP(AB164,Sheet2!$A$3:$B$99,2,FALSE)</f>
        <v>10000</v>
      </c>
      <c r="AD164" s="137" t="s">
        <v>196</v>
      </c>
      <c r="AE164" s="30">
        <f>VLOOKUP(AD164,Sheet2!$A$3:$B$99,2,FALSE)</f>
        <v>50000</v>
      </c>
      <c r="AF164" s="131" t="s">
        <v>202</v>
      </c>
      <c r="AG164" s="30">
        <f>VLOOKUP(AF164,Sheet2!$A$3:$B$99,2,FALSE)</f>
        <v>0</v>
      </c>
    </row>
    <row r="165" spans="1:33" ht="9.6999999999999993" customHeight="1">
      <c r="A165" s="50">
        <v>164</v>
      </c>
      <c r="B165" s="49" t="s">
        <v>388</v>
      </c>
      <c r="C165" s="55" t="s">
        <v>382</v>
      </c>
      <c r="D165" s="54" t="s">
        <v>383</v>
      </c>
      <c r="E165" s="19">
        <f t="shared" si="2"/>
        <v>2567433</v>
      </c>
      <c r="F165" s="32" t="s">
        <v>53</v>
      </c>
      <c r="G165" s="21">
        <f>VLOOKUP(F165,Sheet2!$A$3:$B$99,2,FALSE)</f>
        <v>40000</v>
      </c>
      <c r="H165" s="33" t="s">
        <v>94</v>
      </c>
      <c r="I165" s="21">
        <f>VLOOKUP(H165,Sheet2!$A$3:$B$99,2,FALSE)</f>
        <v>1800000</v>
      </c>
      <c r="J165" s="140" t="s">
        <v>58</v>
      </c>
      <c r="K165" s="24">
        <f>VLOOKUP(J165,Sheet2!$A$3:$B$99,2,FALSE)</f>
        <v>10000</v>
      </c>
      <c r="L165" s="34" t="s">
        <v>59</v>
      </c>
      <c r="M165" s="24">
        <f>VLOOKUP(L165,Sheet2!$A$3:$B$99,2,FALSE)</f>
        <v>30000</v>
      </c>
      <c r="N165" s="35" t="s">
        <v>32</v>
      </c>
      <c r="O165" s="26">
        <f>VLOOKUP(N165,Sheet2!$A$3:$B$99,2,FALSE)</f>
        <v>270000</v>
      </c>
      <c r="P165" s="35" t="s">
        <v>175</v>
      </c>
      <c r="Q165" s="26">
        <f>VLOOKUP(P165,Sheet2!$A$3:$B$99,2,FALSE)</f>
        <v>54000</v>
      </c>
      <c r="R165" s="35" t="s">
        <v>72</v>
      </c>
      <c r="S165" s="26">
        <f>VLOOKUP(R165,Sheet2!$A$3:$B$99,2,FALSE)</f>
        <v>92833</v>
      </c>
      <c r="T165" s="36" t="s">
        <v>77</v>
      </c>
      <c r="U165" s="27">
        <f>VLOOKUP(T165,Sheet2!$A$3:$B$99,2,FALSE)</f>
        <v>40000</v>
      </c>
      <c r="V165" s="36" t="s">
        <v>86</v>
      </c>
      <c r="W165" s="27">
        <f>VLOOKUP(V165,Sheet2!$A$3:$B$99,2,FALSE)</f>
        <v>120000</v>
      </c>
      <c r="X165" s="36" t="s">
        <v>189</v>
      </c>
      <c r="Y165" s="27">
        <f>VLOOKUP(X165,Sheet2!$A$3:$B$99,2,FALSE)</f>
        <v>27400</v>
      </c>
      <c r="Z165" s="37" t="s">
        <v>38</v>
      </c>
      <c r="AA165" s="29">
        <f>VLOOKUP(Z165,Sheet2!$A$3:$B$99,2,FALSE)</f>
        <v>23200</v>
      </c>
      <c r="AB165" s="128" t="s">
        <v>207</v>
      </c>
      <c r="AC165" s="29">
        <f>VLOOKUP(AB165,Sheet2!$A$3:$B$99,2,FALSE)</f>
        <v>10000</v>
      </c>
      <c r="AD165" s="137" t="s">
        <v>196</v>
      </c>
      <c r="AE165" s="30">
        <f>VLOOKUP(AD165,Sheet2!$A$3:$B$99,2,FALSE)</f>
        <v>50000</v>
      </c>
      <c r="AF165" s="131" t="s">
        <v>202</v>
      </c>
      <c r="AG165" s="30">
        <f>VLOOKUP(AF165,Sheet2!$A$3:$B$99,2,FALSE)</f>
        <v>0</v>
      </c>
    </row>
    <row r="166" spans="1:33" ht="9.6999999999999993" customHeight="1">
      <c r="A166" s="50">
        <v>165</v>
      </c>
      <c r="B166" s="49" t="s">
        <v>584</v>
      </c>
      <c r="C166" s="55" t="s">
        <v>585</v>
      </c>
      <c r="D166" s="54" t="s">
        <v>581</v>
      </c>
      <c r="E166" s="19">
        <f t="shared" si="2"/>
        <v>2567433</v>
      </c>
      <c r="F166" s="32" t="s">
        <v>53</v>
      </c>
      <c r="G166" s="21">
        <f>VLOOKUP(F166,Sheet2!$A$3:$B$99,2,FALSE)</f>
        <v>40000</v>
      </c>
      <c r="H166" s="33" t="s">
        <v>94</v>
      </c>
      <c r="I166" s="21">
        <f>VLOOKUP(H166,Sheet2!$A$3:$B$99,2,FALSE)</f>
        <v>1800000</v>
      </c>
      <c r="J166" s="135" t="s">
        <v>170</v>
      </c>
      <c r="K166" s="24">
        <f>VLOOKUP(J166,Sheet2!$A$3:$B$99,2,FALSE)</f>
        <v>10000</v>
      </c>
      <c r="L166" s="34" t="s">
        <v>96</v>
      </c>
      <c r="M166" s="24">
        <f>VLOOKUP(L166,Sheet2!$A$3:$B$99,2,FALSE)</f>
        <v>92833</v>
      </c>
      <c r="N166" s="35" t="s">
        <v>178</v>
      </c>
      <c r="O166" s="26">
        <f>VLOOKUP(N166,Sheet2!$A$3:$B$99,2,FALSE)</f>
        <v>54000</v>
      </c>
      <c r="P166" s="35" t="s">
        <v>32</v>
      </c>
      <c r="Q166" s="26">
        <f>VLOOKUP(P166,Sheet2!$A$3:$B$99,2,FALSE)</f>
        <v>270000</v>
      </c>
      <c r="R166" s="35" t="s">
        <v>74</v>
      </c>
      <c r="S166" s="26">
        <f>VLOOKUP(R166,Sheet2!$A$3:$B$99,2,FALSE)</f>
        <v>25600</v>
      </c>
      <c r="T166" s="36" t="s">
        <v>86</v>
      </c>
      <c r="U166" s="27">
        <f>VLOOKUP(T166,Sheet2!$A$3:$B$99,2,FALSE)</f>
        <v>120000</v>
      </c>
      <c r="V166" s="36" t="s">
        <v>184</v>
      </c>
      <c r="W166" s="27">
        <f>VLOOKUP(V166,Sheet2!$A$3:$B$99,2,FALSE)</f>
        <v>68000</v>
      </c>
      <c r="X166" s="36" t="s">
        <v>192</v>
      </c>
      <c r="Y166" s="27">
        <f>VLOOKUP(X166,Sheet2!$A$3:$B$99,2,FALSE)</f>
        <v>40000</v>
      </c>
      <c r="Z166" s="37" t="s">
        <v>76</v>
      </c>
      <c r="AA166" s="29">
        <f>VLOOKUP(Z166,Sheet2!$A$3:$B$99,2,FALSE)</f>
        <v>23800</v>
      </c>
      <c r="AB166" s="37" t="s">
        <v>38</v>
      </c>
      <c r="AC166" s="29">
        <f>VLOOKUP(AB166,Sheet2!$A$3:$B$99,2,FALSE)</f>
        <v>23200</v>
      </c>
      <c r="AD166" s="129" t="s">
        <v>199</v>
      </c>
      <c r="AE166" s="30">
        <f>VLOOKUP(AD166,Sheet2!$A$3:$B$99,2,FALSE)</f>
        <v>0</v>
      </c>
      <c r="AF166" s="131" t="s">
        <v>202</v>
      </c>
      <c r="AG166" s="30">
        <f>VLOOKUP(AF166,Sheet2!$A$3:$B$99,2,FALSE)</f>
        <v>0</v>
      </c>
    </row>
    <row r="167" spans="1:33" ht="9.6999999999999993" customHeight="1">
      <c r="A167" s="48">
        <v>166</v>
      </c>
      <c r="B167" s="49" t="s">
        <v>430</v>
      </c>
      <c r="C167" s="52" t="s">
        <v>632</v>
      </c>
      <c r="D167" s="54" t="s">
        <v>430</v>
      </c>
      <c r="E167" s="19">
        <f t="shared" si="2"/>
        <v>2567200</v>
      </c>
      <c r="F167" s="32" t="s">
        <v>61</v>
      </c>
      <c r="G167" s="21">
        <f>VLOOKUP(F167,Sheet2!$A$3:$B$99,2,FALSE)</f>
        <v>68000</v>
      </c>
      <c r="H167" s="33" t="s">
        <v>34</v>
      </c>
      <c r="I167" s="21">
        <f>VLOOKUP(H167,Sheet2!$A$3:$B$99,2,FALSE)</f>
        <v>880000</v>
      </c>
      <c r="J167" s="34" t="s">
        <v>95</v>
      </c>
      <c r="K167" s="24">
        <f>VLOOKUP(J167,Sheet2!$A$3:$B$99,2,FALSE)</f>
        <v>40000</v>
      </c>
      <c r="L167" s="34" t="s">
        <v>60</v>
      </c>
      <c r="M167" s="24">
        <f>VLOOKUP(L167,Sheet2!$A$3:$B$99,2,FALSE)</f>
        <v>880000</v>
      </c>
      <c r="N167" s="35" t="s">
        <v>81</v>
      </c>
      <c r="O167" s="26">
        <f>VLOOKUP(N167,Sheet2!$A$3:$B$99,2,FALSE)</f>
        <v>196000</v>
      </c>
      <c r="P167" s="35" t="s">
        <v>68</v>
      </c>
      <c r="Q167" s="26">
        <f>VLOOKUP(P167,Sheet2!$A$3:$B$99,2,FALSE)</f>
        <v>196000</v>
      </c>
      <c r="R167" s="35" t="s">
        <v>175</v>
      </c>
      <c r="S167" s="26">
        <f>VLOOKUP(R167,Sheet2!$A$3:$B$99,2,FALSE)</f>
        <v>54000</v>
      </c>
      <c r="T167" s="36" t="s">
        <v>86</v>
      </c>
      <c r="U167" s="27">
        <f>VLOOKUP(T167,Sheet2!$A$3:$B$99,2,FALSE)</f>
        <v>120000</v>
      </c>
      <c r="V167" s="139" t="s">
        <v>187</v>
      </c>
      <c r="W167" s="27">
        <f>VLOOKUP(V167,Sheet2!$A$3:$B$99,2,FALSE)</f>
        <v>10000</v>
      </c>
      <c r="X167" s="36" t="s">
        <v>192</v>
      </c>
      <c r="Y167" s="27">
        <f>VLOOKUP(X167,Sheet2!$A$3:$B$99,2,FALSE)</f>
        <v>40000</v>
      </c>
      <c r="Z167" s="37" t="s">
        <v>38</v>
      </c>
      <c r="AA167" s="29">
        <f>VLOOKUP(Z167,Sheet2!$A$3:$B$99,2,FALSE)</f>
        <v>23200</v>
      </c>
      <c r="AB167" s="128" t="s">
        <v>97</v>
      </c>
      <c r="AC167" s="29">
        <f>VLOOKUP(AB167,Sheet2!$A$3:$B$99,2,FALSE)</f>
        <v>10000</v>
      </c>
      <c r="AD167" s="137" t="s">
        <v>196</v>
      </c>
      <c r="AE167" s="30">
        <f>VLOOKUP(AD167,Sheet2!$A$3:$B$99,2,FALSE)</f>
        <v>50000</v>
      </c>
      <c r="AF167" s="131" t="s">
        <v>201</v>
      </c>
      <c r="AG167" s="30">
        <f>VLOOKUP(AF167,Sheet2!$A$3:$B$99,2,FALSE)</f>
        <v>0</v>
      </c>
    </row>
    <row r="168" spans="1:33" ht="9.6999999999999993" customHeight="1">
      <c r="A168" s="48">
        <v>167</v>
      </c>
      <c r="B168" s="49" t="s">
        <v>530</v>
      </c>
      <c r="C168" s="55" t="s">
        <v>529</v>
      </c>
      <c r="D168" s="54" t="s">
        <v>530</v>
      </c>
      <c r="E168" s="19">
        <f t="shared" si="2"/>
        <v>2561033</v>
      </c>
      <c r="F168" s="32" t="s">
        <v>53</v>
      </c>
      <c r="G168" s="21">
        <f>VLOOKUP(F168,Sheet2!$A$3:$B$99,2,FALSE)</f>
        <v>40000</v>
      </c>
      <c r="H168" s="33" t="s">
        <v>94</v>
      </c>
      <c r="I168" s="21">
        <f>VLOOKUP(H168,Sheet2!$A$3:$B$99,2,FALSE)</f>
        <v>1800000</v>
      </c>
      <c r="J168" s="140" t="s">
        <v>58</v>
      </c>
      <c r="K168" s="24">
        <f>VLOOKUP(J168,Sheet2!$A$3:$B$99,2,FALSE)</f>
        <v>10000</v>
      </c>
      <c r="L168" s="34" t="s">
        <v>95</v>
      </c>
      <c r="M168" s="24">
        <f>VLOOKUP(L168,Sheet2!$A$3:$B$99,2,FALSE)</f>
        <v>40000</v>
      </c>
      <c r="N168" s="35" t="s">
        <v>72</v>
      </c>
      <c r="O168" s="26">
        <f>VLOOKUP(N168,Sheet2!$A$3:$B$99,2,FALSE)</f>
        <v>92833</v>
      </c>
      <c r="P168" s="35" t="s">
        <v>172</v>
      </c>
      <c r="Q168" s="26">
        <f>VLOOKUP(P168,Sheet2!$A$3:$B$99,2,FALSE)</f>
        <v>335000</v>
      </c>
      <c r="R168" s="133" t="s">
        <v>108</v>
      </c>
      <c r="S168" s="26">
        <f>VLOOKUP(R168,Sheet2!$A$3:$B$99,2,FALSE)</f>
        <v>10000</v>
      </c>
      <c r="T168" s="36" t="s">
        <v>77</v>
      </c>
      <c r="U168" s="27">
        <f>VLOOKUP(T168,Sheet2!$A$3:$B$99,2,FALSE)</f>
        <v>40000</v>
      </c>
      <c r="V168" s="36" t="s">
        <v>86</v>
      </c>
      <c r="W168" s="27">
        <f>VLOOKUP(V168,Sheet2!$A$3:$B$99,2,FALSE)</f>
        <v>120000</v>
      </c>
      <c r="X168" s="36" t="s">
        <v>77</v>
      </c>
      <c r="Y168" s="27">
        <f>VLOOKUP(X168,Sheet2!$A$3:$B$99,2,FALSE)</f>
        <v>40000</v>
      </c>
      <c r="Z168" s="37" t="s">
        <v>38</v>
      </c>
      <c r="AA168" s="29">
        <f>VLOOKUP(Z168,Sheet2!$A$3:$B$99,2,FALSE)</f>
        <v>23200</v>
      </c>
      <c r="AB168" s="128" t="s">
        <v>44</v>
      </c>
      <c r="AC168" s="29">
        <f>VLOOKUP(AB168,Sheet2!$A$3:$B$99,2,FALSE)</f>
        <v>10000</v>
      </c>
      <c r="AD168" s="129" t="s">
        <v>199</v>
      </c>
      <c r="AE168" s="30">
        <f>VLOOKUP(AD168,Sheet2!$A$3:$B$99,2,FALSE)</f>
        <v>0</v>
      </c>
      <c r="AF168" s="131" t="s">
        <v>202</v>
      </c>
      <c r="AG168" s="30">
        <f>VLOOKUP(AF168,Sheet2!$A$3:$B$99,2,FALSE)</f>
        <v>0</v>
      </c>
    </row>
    <row r="169" spans="1:33" ht="9.6999999999999993" customHeight="1">
      <c r="A169" s="50">
        <v>168</v>
      </c>
      <c r="B169" s="49" t="s">
        <v>665</v>
      </c>
      <c r="C169" s="52" t="s">
        <v>673</v>
      </c>
      <c r="D169" s="54" t="s">
        <v>674</v>
      </c>
      <c r="E169" s="19">
        <f t="shared" si="2"/>
        <v>2559200</v>
      </c>
      <c r="F169" s="32" t="s">
        <v>53</v>
      </c>
      <c r="G169" s="21">
        <f>VLOOKUP(F169,Sheet2!$A$3:$B$99,2,FALSE)</f>
        <v>40000</v>
      </c>
      <c r="H169" s="33" t="s">
        <v>94</v>
      </c>
      <c r="I169" s="21">
        <f>VLOOKUP(H169,Sheet2!$A$3:$B$99,2,FALSE)</f>
        <v>1800000</v>
      </c>
      <c r="J169" s="140" t="s">
        <v>58</v>
      </c>
      <c r="K169" s="24">
        <f>VLOOKUP(J169,Sheet2!$A$3:$B$99,2,FALSE)</f>
        <v>10000</v>
      </c>
      <c r="L169" s="34" t="s">
        <v>95</v>
      </c>
      <c r="M169" s="24">
        <f>VLOOKUP(L169,Sheet2!$A$3:$B$99,2,FALSE)</f>
        <v>40000</v>
      </c>
      <c r="N169" s="35" t="s">
        <v>81</v>
      </c>
      <c r="O169" s="26">
        <f>VLOOKUP(N169,Sheet2!$A$3:$B$99,2,FALSE)</f>
        <v>196000</v>
      </c>
      <c r="P169" s="35" t="s">
        <v>178</v>
      </c>
      <c r="Q169" s="26">
        <f>VLOOKUP(P169,Sheet2!$A$3:$B$99,2,FALSE)</f>
        <v>54000</v>
      </c>
      <c r="R169" s="35" t="s">
        <v>68</v>
      </c>
      <c r="S169" s="26">
        <f>VLOOKUP(R169,Sheet2!$A$3:$B$99,2,FALSE)</f>
        <v>196000</v>
      </c>
      <c r="T169" s="36" t="s">
        <v>86</v>
      </c>
      <c r="U169" s="27">
        <f>VLOOKUP(T169,Sheet2!$A$3:$B$99,2,FALSE)</f>
        <v>120000</v>
      </c>
      <c r="V169" s="132" t="s">
        <v>191</v>
      </c>
      <c r="W169" s="27">
        <f>VLOOKUP(V169,Sheet2!$A$3:$B$99,2,FALSE)</f>
        <v>10000</v>
      </c>
      <c r="X169" s="132" t="s">
        <v>190</v>
      </c>
      <c r="Y169" s="27">
        <f>VLOOKUP(X169,Sheet2!$A$3:$B$99,2,FALSE)</f>
        <v>10000</v>
      </c>
      <c r="Z169" s="37" t="s">
        <v>38</v>
      </c>
      <c r="AA169" s="29">
        <f>VLOOKUP(Z169,Sheet2!$A$3:$B$99,2,FALSE)</f>
        <v>23200</v>
      </c>
      <c r="AB169" s="142" t="s">
        <v>78</v>
      </c>
      <c r="AC169" s="29">
        <f>VLOOKUP(AB169,Sheet2!$A$3:$B$99,2,FALSE)</f>
        <v>10000</v>
      </c>
      <c r="AD169" s="137" t="s">
        <v>196</v>
      </c>
      <c r="AE169" s="30">
        <f>VLOOKUP(AD169,Sheet2!$A$3:$B$99,2,FALSE)</f>
        <v>50000</v>
      </c>
      <c r="AF169" s="131" t="s">
        <v>198</v>
      </c>
      <c r="AG169" s="30">
        <f>VLOOKUP(AF169,Sheet2!$A$3:$B$99,2,FALSE)</f>
        <v>0</v>
      </c>
    </row>
    <row r="170" spans="1:33" ht="9.6999999999999993" customHeight="1">
      <c r="A170" s="50">
        <v>169</v>
      </c>
      <c r="B170" s="49" t="s">
        <v>434</v>
      </c>
      <c r="C170" s="52" t="s">
        <v>433</v>
      </c>
      <c r="D170" s="54" t="s">
        <v>430</v>
      </c>
      <c r="E170" s="19">
        <f t="shared" si="2"/>
        <v>2553000</v>
      </c>
      <c r="F170" s="32" t="s">
        <v>61</v>
      </c>
      <c r="G170" s="21">
        <f>VLOOKUP(F170,Sheet2!$A$3:$B$99,2,FALSE)</f>
        <v>68000</v>
      </c>
      <c r="H170" s="33" t="s">
        <v>94</v>
      </c>
      <c r="I170" s="21">
        <f>VLOOKUP(H170,Sheet2!$A$3:$B$99,2,FALSE)</f>
        <v>1800000</v>
      </c>
      <c r="J170" s="140" t="s">
        <v>58</v>
      </c>
      <c r="K170" s="24">
        <f>VLOOKUP(J170,Sheet2!$A$3:$B$99,2,FALSE)</f>
        <v>10000</v>
      </c>
      <c r="L170" s="34" t="s">
        <v>59</v>
      </c>
      <c r="M170" s="24">
        <f>VLOOKUP(L170,Sheet2!$A$3:$B$99,2,FALSE)</f>
        <v>30000</v>
      </c>
      <c r="N170" s="35" t="s">
        <v>68</v>
      </c>
      <c r="O170" s="26">
        <f>VLOOKUP(N170,Sheet2!$A$3:$B$99,2,FALSE)</f>
        <v>196000</v>
      </c>
      <c r="P170" s="35" t="s">
        <v>179</v>
      </c>
      <c r="Q170" s="26">
        <f>VLOOKUP(P170,Sheet2!$A$3:$B$99,2,FALSE)</f>
        <v>155000</v>
      </c>
      <c r="R170" s="35" t="s">
        <v>105</v>
      </c>
      <c r="S170" s="26">
        <f>VLOOKUP(R170,Sheet2!$A$3:$B$99,2,FALSE)</f>
        <v>54000</v>
      </c>
      <c r="T170" s="132" t="s">
        <v>75</v>
      </c>
      <c r="U170" s="27">
        <f>VLOOKUP(T170,Sheet2!$A$3:$B$99,2,FALSE)</f>
        <v>10000</v>
      </c>
      <c r="V170" s="36" t="s">
        <v>86</v>
      </c>
      <c r="W170" s="27">
        <f>VLOOKUP(V170,Sheet2!$A$3:$B$99,2,FALSE)</f>
        <v>120000</v>
      </c>
      <c r="X170" s="36" t="s">
        <v>77</v>
      </c>
      <c r="Y170" s="27">
        <f>VLOOKUP(X170,Sheet2!$A$3:$B$99,2,FALSE)</f>
        <v>40000</v>
      </c>
      <c r="Z170" s="128" t="s">
        <v>43</v>
      </c>
      <c r="AA170" s="29">
        <f>VLOOKUP(Z170,Sheet2!$A$3:$B$99,2,FALSE)</f>
        <v>10000</v>
      </c>
      <c r="AB170" s="142" t="s">
        <v>78</v>
      </c>
      <c r="AC170" s="29">
        <f>VLOOKUP(AB170,Sheet2!$A$3:$B$99,2,FALSE)</f>
        <v>10000</v>
      </c>
      <c r="AD170" s="137" t="s">
        <v>196</v>
      </c>
      <c r="AE170" s="30">
        <f>VLOOKUP(AD170,Sheet2!$A$3:$B$99,2,FALSE)</f>
        <v>50000</v>
      </c>
      <c r="AF170" s="131" t="s">
        <v>201</v>
      </c>
      <c r="AG170" s="30">
        <f>VLOOKUP(AF170,Sheet2!$A$3:$B$99,2,FALSE)</f>
        <v>0</v>
      </c>
    </row>
    <row r="171" spans="1:33" ht="9.6999999999999993" customHeight="1">
      <c r="A171" s="48">
        <v>170</v>
      </c>
      <c r="B171" s="49" t="s">
        <v>472</v>
      </c>
      <c r="C171" s="52" t="s">
        <v>473</v>
      </c>
      <c r="D171" s="54" t="s">
        <v>469</v>
      </c>
      <c r="E171" s="19">
        <f t="shared" si="2"/>
        <v>2546866</v>
      </c>
      <c r="F171" s="32" t="s">
        <v>61</v>
      </c>
      <c r="G171" s="21">
        <f>VLOOKUP(F171,Sheet2!$A$3:$B$99,2,FALSE)</f>
        <v>68000</v>
      </c>
      <c r="H171" s="33" t="s">
        <v>94</v>
      </c>
      <c r="I171" s="21">
        <f>VLOOKUP(H171,Sheet2!$A$3:$B$99,2,FALSE)</f>
        <v>1800000</v>
      </c>
      <c r="J171" s="34" t="s">
        <v>95</v>
      </c>
      <c r="K171" s="24">
        <f>VLOOKUP(J171,Sheet2!$A$3:$B$99,2,FALSE)</f>
        <v>40000</v>
      </c>
      <c r="L171" s="34" t="s">
        <v>96</v>
      </c>
      <c r="M171" s="24">
        <f>VLOOKUP(L171,Sheet2!$A$3:$B$99,2,FALSE)</f>
        <v>92833</v>
      </c>
      <c r="N171" s="35" t="s">
        <v>40</v>
      </c>
      <c r="O171" s="26">
        <f>VLOOKUP(N171,Sheet2!$A$3:$B$99,2,FALSE)</f>
        <v>92833</v>
      </c>
      <c r="P171" s="35" t="s">
        <v>81</v>
      </c>
      <c r="Q171" s="26">
        <f>VLOOKUP(P171,Sheet2!$A$3:$B$99,2,FALSE)</f>
        <v>196000</v>
      </c>
      <c r="R171" s="35" t="s">
        <v>175</v>
      </c>
      <c r="S171" s="26">
        <f>VLOOKUP(R171,Sheet2!$A$3:$B$99,2,FALSE)</f>
        <v>54000</v>
      </c>
      <c r="T171" s="139" t="s">
        <v>110</v>
      </c>
      <c r="U171" s="27">
        <f>VLOOKUP(T171,Sheet2!$A$3:$B$99,2,FALSE)</f>
        <v>10000</v>
      </c>
      <c r="V171" s="36" t="s">
        <v>86</v>
      </c>
      <c r="W171" s="27">
        <f>VLOOKUP(V171,Sheet2!$A$3:$B$99,2,FALSE)</f>
        <v>120000</v>
      </c>
      <c r="X171" s="36" t="s">
        <v>77</v>
      </c>
      <c r="Y171" s="27">
        <f>VLOOKUP(X171,Sheet2!$A$3:$B$99,2,FALSE)</f>
        <v>40000</v>
      </c>
      <c r="Z171" s="37" t="s">
        <v>38</v>
      </c>
      <c r="AA171" s="29">
        <f>VLOOKUP(Z171,Sheet2!$A$3:$B$99,2,FALSE)</f>
        <v>23200</v>
      </c>
      <c r="AB171" s="142" t="s">
        <v>78</v>
      </c>
      <c r="AC171" s="29">
        <f>VLOOKUP(AB171,Sheet2!$A$3:$B$99,2,FALSE)</f>
        <v>10000</v>
      </c>
      <c r="AD171" s="129" t="s">
        <v>198</v>
      </c>
      <c r="AE171" s="30">
        <f>VLOOKUP(AD171,Sheet2!$A$3:$B$99,2,FALSE)</f>
        <v>0</v>
      </c>
      <c r="AF171" s="131" t="s">
        <v>200</v>
      </c>
      <c r="AG171" s="30">
        <f>VLOOKUP(AF171,Sheet2!$A$3:$B$99,2,FALSE)</f>
        <v>0</v>
      </c>
    </row>
    <row r="172" spans="1:33" ht="9.6999999999999993" customHeight="1">
      <c r="A172" s="48">
        <v>171</v>
      </c>
      <c r="B172" s="49" t="s">
        <v>353</v>
      </c>
      <c r="C172" s="52" t="s">
        <v>352</v>
      </c>
      <c r="D172" s="54" t="s">
        <v>353</v>
      </c>
      <c r="E172" s="19">
        <f t="shared" si="2"/>
        <v>2540233</v>
      </c>
      <c r="F172" s="32" t="s">
        <v>61</v>
      </c>
      <c r="G172" s="21">
        <f>VLOOKUP(F172,Sheet2!$A$3:$B$99,2,FALSE)</f>
        <v>68000</v>
      </c>
      <c r="H172" s="33" t="s">
        <v>94</v>
      </c>
      <c r="I172" s="21">
        <f>VLOOKUP(H172,Sheet2!$A$3:$B$99,2,FALSE)</f>
        <v>1800000</v>
      </c>
      <c r="J172" s="34" t="s">
        <v>95</v>
      </c>
      <c r="K172" s="24">
        <f>VLOOKUP(J172,Sheet2!$A$3:$B$99,2,FALSE)</f>
        <v>40000</v>
      </c>
      <c r="L172" s="34" t="s">
        <v>59</v>
      </c>
      <c r="M172" s="24">
        <f>VLOOKUP(L172,Sheet2!$A$3:$B$99,2,FALSE)</f>
        <v>30000</v>
      </c>
      <c r="N172" s="35" t="s">
        <v>81</v>
      </c>
      <c r="O172" s="26">
        <f>VLOOKUP(N172,Sheet2!$A$3:$B$99,2,FALSE)</f>
        <v>196000</v>
      </c>
      <c r="P172" s="35" t="s">
        <v>72</v>
      </c>
      <c r="Q172" s="26">
        <f>VLOOKUP(P172,Sheet2!$A$3:$B$99,2,FALSE)</f>
        <v>92833</v>
      </c>
      <c r="R172" s="35" t="s">
        <v>177</v>
      </c>
      <c r="S172" s="26">
        <f>VLOOKUP(R172,Sheet2!$A$3:$B$99,2,FALSE)</f>
        <v>196000</v>
      </c>
      <c r="T172" s="132" t="s">
        <v>75</v>
      </c>
      <c r="U172" s="27">
        <f>VLOOKUP(T172,Sheet2!$A$3:$B$99,2,FALSE)</f>
        <v>10000</v>
      </c>
      <c r="V172" s="139" t="s">
        <v>183</v>
      </c>
      <c r="W172" s="27">
        <f>VLOOKUP(V172,Sheet2!$A$3:$B$99,2,FALSE)</f>
        <v>10000</v>
      </c>
      <c r="X172" s="36" t="s">
        <v>189</v>
      </c>
      <c r="Y172" s="27">
        <f>VLOOKUP(X172,Sheet2!$A$3:$B$99,2,FALSE)</f>
        <v>27400</v>
      </c>
      <c r="Z172" s="128" t="s">
        <v>43</v>
      </c>
      <c r="AA172" s="29">
        <f>VLOOKUP(Z172,Sheet2!$A$3:$B$99,2,FALSE)</f>
        <v>10000</v>
      </c>
      <c r="AB172" s="128" t="s">
        <v>207</v>
      </c>
      <c r="AC172" s="29">
        <f>VLOOKUP(AB172,Sheet2!$A$3:$B$99,2,FALSE)</f>
        <v>10000</v>
      </c>
      <c r="AD172" s="137" t="s">
        <v>196</v>
      </c>
      <c r="AE172" s="30">
        <f>VLOOKUP(AD172,Sheet2!$A$3:$B$99,2,FALSE)</f>
        <v>50000</v>
      </c>
      <c r="AF172" s="131" t="s">
        <v>202</v>
      </c>
      <c r="AG172" s="30">
        <f>VLOOKUP(AF172,Sheet2!$A$3:$B$99,2,FALSE)</f>
        <v>0</v>
      </c>
    </row>
    <row r="173" spans="1:33" ht="9.6999999999999993" customHeight="1">
      <c r="A173" s="50">
        <v>172</v>
      </c>
      <c r="B173" s="49" t="s">
        <v>536</v>
      </c>
      <c r="C173" s="52" t="s">
        <v>535</v>
      </c>
      <c r="D173" s="54" t="s">
        <v>537</v>
      </c>
      <c r="E173" s="19">
        <f t="shared" si="2"/>
        <v>2538200</v>
      </c>
      <c r="F173" s="32" t="s">
        <v>53</v>
      </c>
      <c r="G173" s="21">
        <f>VLOOKUP(F173,Sheet2!$A$3:$B$99,2,FALSE)</f>
        <v>40000</v>
      </c>
      <c r="H173" s="33" t="s">
        <v>94</v>
      </c>
      <c r="I173" s="21">
        <f>VLOOKUP(H173,Sheet2!$A$3:$B$99,2,FALSE)</f>
        <v>1800000</v>
      </c>
      <c r="J173" s="34" t="s">
        <v>95</v>
      </c>
      <c r="K173" s="24">
        <f>VLOOKUP(J173,Sheet2!$A$3:$B$99,2,FALSE)</f>
        <v>40000</v>
      </c>
      <c r="L173" s="34" t="s">
        <v>59</v>
      </c>
      <c r="M173" s="24">
        <f>VLOOKUP(L173,Sheet2!$A$3:$B$99,2,FALSE)</f>
        <v>30000</v>
      </c>
      <c r="N173" s="35" t="s">
        <v>81</v>
      </c>
      <c r="O173" s="26">
        <f>VLOOKUP(N173,Sheet2!$A$3:$B$99,2,FALSE)</f>
        <v>196000</v>
      </c>
      <c r="P173" s="35" t="s">
        <v>175</v>
      </c>
      <c r="Q173" s="26">
        <f>VLOOKUP(P173,Sheet2!$A$3:$B$99,2,FALSE)</f>
        <v>54000</v>
      </c>
      <c r="R173" s="35" t="s">
        <v>179</v>
      </c>
      <c r="S173" s="26">
        <f>VLOOKUP(R173,Sheet2!$A$3:$B$99,2,FALSE)</f>
        <v>155000</v>
      </c>
      <c r="T173" s="139" t="s">
        <v>183</v>
      </c>
      <c r="U173" s="27">
        <f>VLOOKUP(T173,Sheet2!$A$3:$B$99,2,FALSE)</f>
        <v>10000</v>
      </c>
      <c r="V173" s="36" t="s">
        <v>86</v>
      </c>
      <c r="W173" s="27">
        <f>VLOOKUP(V173,Sheet2!$A$3:$B$99,2,FALSE)</f>
        <v>120000</v>
      </c>
      <c r="X173" s="139" t="s">
        <v>82</v>
      </c>
      <c r="Y173" s="27">
        <f>VLOOKUP(X173,Sheet2!$A$3:$B$99,2,FALSE)</f>
        <v>10000</v>
      </c>
      <c r="Z173" s="128" t="s">
        <v>43</v>
      </c>
      <c r="AA173" s="29">
        <f>VLOOKUP(Z173,Sheet2!$A$3:$B$99,2,FALSE)</f>
        <v>10000</v>
      </c>
      <c r="AB173" s="37" t="s">
        <v>38</v>
      </c>
      <c r="AC173" s="29">
        <f>VLOOKUP(AB173,Sheet2!$A$3:$B$99,2,FALSE)</f>
        <v>23200</v>
      </c>
      <c r="AD173" s="137" t="s">
        <v>196</v>
      </c>
      <c r="AE173" s="30">
        <f>VLOOKUP(AD173,Sheet2!$A$3:$B$99,2,FALSE)</f>
        <v>50000</v>
      </c>
      <c r="AF173" s="131" t="s">
        <v>201</v>
      </c>
      <c r="AG173" s="30">
        <f>VLOOKUP(AF173,Sheet2!$A$3:$B$99,2,FALSE)</f>
        <v>0</v>
      </c>
    </row>
    <row r="174" spans="1:33" ht="9.6999999999999993" customHeight="1">
      <c r="A174" s="50">
        <v>173</v>
      </c>
      <c r="B174" s="51" t="s">
        <v>464</v>
      </c>
      <c r="C174" s="52" t="s">
        <v>463</v>
      </c>
      <c r="D174" s="54" t="s">
        <v>464</v>
      </c>
      <c r="E174" s="19">
        <f t="shared" si="2"/>
        <v>2514600</v>
      </c>
      <c r="F174" s="32" t="s">
        <v>35</v>
      </c>
      <c r="G174" s="21">
        <f>VLOOKUP(F174,Sheet2!$A$3:$B$99,2,FALSE)</f>
        <v>40000</v>
      </c>
      <c r="H174" s="33" t="s">
        <v>94</v>
      </c>
      <c r="I174" s="21">
        <f>VLOOKUP(H174,Sheet2!$A$3:$B$99,2,FALSE)</f>
        <v>1800000</v>
      </c>
      <c r="J174" s="135" t="s">
        <v>170</v>
      </c>
      <c r="K174" s="24">
        <f>VLOOKUP(J174,Sheet2!$A$3:$B$99,2,FALSE)</f>
        <v>10000</v>
      </c>
      <c r="L174" s="136" t="s">
        <v>101</v>
      </c>
      <c r="M174" s="24">
        <f>VLOOKUP(L174,Sheet2!$A$3:$B$99,2,FALSE)</f>
        <v>10000</v>
      </c>
      <c r="N174" s="35" t="s">
        <v>175</v>
      </c>
      <c r="O174" s="26">
        <f>VLOOKUP(N174,Sheet2!$A$3:$B$99,2,FALSE)</f>
        <v>54000</v>
      </c>
      <c r="P174" s="35" t="s">
        <v>172</v>
      </c>
      <c r="Q174" s="26">
        <f>VLOOKUP(P174,Sheet2!$A$3:$B$99,2,FALSE)</f>
        <v>335000</v>
      </c>
      <c r="R174" s="35" t="s">
        <v>74</v>
      </c>
      <c r="S174" s="26">
        <f>VLOOKUP(R174,Sheet2!$A$3:$B$99,2,FALSE)</f>
        <v>25600</v>
      </c>
      <c r="T174" s="132" t="s">
        <v>75</v>
      </c>
      <c r="U174" s="27">
        <f>VLOOKUP(T174,Sheet2!$A$3:$B$99,2,FALSE)</f>
        <v>10000</v>
      </c>
      <c r="V174" s="36" t="s">
        <v>86</v>
      </c>
      <c r="W174" s="27">
        <f>VLOOKUP(V174,Sheet2!$A$3:$B$99,2,FALSE)</f>
        <v>120000</v>
      </c>
      <c r="X174" s="36" t="s">
        <v>192</v>
      </c>
      <c r="Y174" s="27">
        <f>VLOOKUP(X174,Sheet2!$A$3:$B$99,2,FALSE)</f>
        <v>40000</v>
      </c>
      <c r="Z174" s="128" t="s">
        <v>207</v>
      </c>
      <c r="AA174" s="29">
        <f>VLOOKUP(Z174,Sheet2!$A$3:$B$99,2,FALSE)</f>
        <v>10000</v>
      </c>
      <c r="AB174" s="128" t="s">
        <v>44</v>
      </c>
      <c r="AC174" s="29">
        <f>VLOOKUP(AB174,Sheet2!$A$3:$B$99,2,FALSE)</f>
        <v>10000</v>
      </c>
      <c r="AD174" s="137" t="s">
        <v>196</v>
      </c>
      <c r="AE174" s="30">
        <f>VLOOKUP(AD174,Sheet2!$A$3:$B$99,2,FALSE)</f>
        <v>50000</v>
      </c>
      <c r="AF174" s="131" t="s">
        <v>199</v>
      </c>
      <c r="AG174" s="30">
        <f>VLOOKUP(AF174,Sheet2!$A$3:$B$99,2,FALSE)</f>
        <v>0</v>
      </c>
    </row>
    <row r="175" spans="1:33" ht="9.6999999999999993" customHeight="1">
      <c r="A175" s="48">
        <v>174</v>
      </c>
      <c r="B175" s="49" t="s">
        <v>147</v>
      </c>
      <c r="C175" s="52" t="s">
        <v>146</v>
      </c>
      <c r="D175" s="54" t="s">
        <v>147</v>
      </c>
      <c r="E175" s="19">
        <f t="shared" si="2"/>
        <v>2498666</v>
      </c>
      <c r="F175" s="32" t="s">
        <v>46</v>
      </c>
      <c r="G175" s="21">
        <f>VLOOKUP(F175,Sheet2!$A$3:$B$99,2,FALSE)</f>
        <v>30000</v>
      </c>
      <c r="H175" s="33" t="s">
        <v>94</v>
      </c>
      <c r="I175" s="21">
        <f>VLOOKUP(H175,Sheet2!$A$3:$B$99,2,FALSE)</f>
        <v>1800000</v>
      </c>
      <c r="J175" s="34" t="s">
        <v>96</v>
      </c>
      <c r="K175" s="24">
        <f>VLOOKUP(J175,Sheet2!$A$3:$B$99,2,FALSE)</f>
        <v>92833</v>
      </c>
      <c r="L175" s="34" t="s">
        <v>95</v>
      </c>
      <c r="M175" s="24">
        <f>VLOOKUP(L175,Sheet2!$A$3:$B$99,2,FALSE)</f>
        <v>40000</v>
      </c>
      <c r="N175" s="35" t="s">
        <v>40</v>
      </c>
      <c r="O175" s="26">
        <f>VLOOKUP(N175,Sheet2!$A$3:$B$99,2,FALSE)</f>
        <v>92833</v>
      </c>
      <c r="P175" s="35" t="s">
        <v>81</v>
      </c>
      <c r="Q175" s="26">
        <f>VLOOKUP(P175,Sheet2!$A$3:$B$99,2,FALSE)</f>
        <v>196000</v>
      </c>
      <c r="R175" s="133" t="s">
        <v>173</v>
      </c>
      <c r="S175" s="26">
        <f>VLOOKUP(R175,Sheet2!$A$3:$B$99,2,FALSE)</f>
        <v>10000</v>
      </c>
      <c r="T175" s="132" t="s">
        <v>75</v>
      </c>
      <c r="U175" s="27">
        <f>VLOOKUP(T175,Sheet2!$A$3:$B$99,2,FALSE)</f>
        <v>10000</v>
      </c>
      <c r="V175" s="36" t="s">
        <v>86</v>
      </c>
      <c r="W175" s="27">
        <f>VLOOKUP(V175,Sheet2!$A$3:$B$99,2,FALSE)</f>
        <v>120000</v>
      </c>
      <c r="X175" s="139" t="s">
        <v>182</v>
      </c>
      <c r="Y175" s="27">
        <f>VLOOKUP(X175,Sheet2!$A$3:$B$99,2,FALSE)</f>
        <v>10000</v>
      </c>
      <c r="Z175" s="37" t="s">
        <v>76</v>
      </c>
      <c r="AA175" s="29">
        <f>VLOOKUP(Z175,Sheet2!$A$3:$B$99,2,FALSE)</f>
        <v>23800</v>
      </c>
      <c r="AB175" s="37" t="s">
        <v>38</v>
      </c>
      <c r="AC175" s="29">
        <f>VLOOKUP(AB175,Sheet2!$A$3:$B$99,2,FALSE)</f>
        <v>23200</v>
      </c>
      <c r="AD175" s="137" t="s">
        <v>196</v>
      </c>
      <c r="AE175" s="30">
        <f>VLOOKUP(AD175,Sheet2!$A$3:$B$99,2,FALSE)</f>
        <v>50000</v>
      </c>
      <c r="AF175" s="131" t="s">
        <v>201</v>
      </c>
      <c r="AG175" s="30">
        <f>VLOOKUP(AF175,Sheet2!$A$3:$B$99,2,FALSE)</f>
        <v>0</v>
      </c>
    </row>
    <row r="176" spans="1:33" ht="9.6999999999999993" customHeight="1">
      <c r="A176" s="48">
        <v>175</v>
      </c>
      <c r="B176" s="49" t="s">
        <v>351</v>
      </c>
      <c r="C176" s="52" t="s">
        <v>350</v>
      </c>
      <c r="D176" s="54" t="s">
        <v>351</v>
      </c>
      <c r="E176" s="19">
        <f t="shared" si="2"/>
        <v>2495200</v>
      </c>
      <c r="F176" s="32" t="s">
        <v>61</v>
      </c>
      <c r="G176" s="21">
        <f>VLOOKUP(F176,Sheet2!$A$3:$B$99,2,FALSE)</f>
        <v>68000</v>
      </c>
      <c r="H176" s="33" t="s">
        <v>94</v>
      </c>
      <c r="I176" s="21">
        <f>VLOOKUP(H176,Sheet2!$A$3:$B$99,2,FALSE)</f>
        <v>1800000</v>
      </c>
      <c r="J176" s="34" t="s">
        <v>95</v>
      </c>
      <c r="K176" s="24">
        <f>VLOOKUP(J176,Sheet2!$A$3:$B$99,2,FALSE)</f>
        <v>40000</v>
      </c>
      <c r="L176" s="34" t="s">
        <v>59</v>
      </c>
      <c r="M176" s="24">
        <f>VLOOKUP(L176,Sheet2!$A$3:$B$99,2,FALSE)</f>
        <v>30000</v>
      </c>
      <c r="N176" s="35" t="s">
        <v>178</v>
      </c>
      <c r="O176" s="26">
        <f>VLOOKUP(N176,Sheet2!$A$3:$B$99,2,FALSE)</f>
        <v>54000</v>
      </c>
      <c r="P176" s="35" t="s">
        <v>175</v>
      </c>
      <c r="Q176" s="26">
        <f>VLOOKUP(P176,Sheet2!$A$3:$B$99,2,FALSE)</f>
        <v>54000</v>
      </c>
      <c r="R176" s="35" t="s">
        <v>81</v>
      </c>
      <c r="S176" s="26">
        <f>VLOOKUP(R176,Sheet2!$A$3:$B$99,2,FALSE)</f>
        <v>196000</v>
      </c>
      <c r="T176" s="139" t="s">
        <v>82</v>
      </c>
      <c r="U176" s="27">
        <f>VLOOKUP(T176,Sheet2!$A$3:$B$99,2,FALSE)</f>
        <v>10000</v>
      </c>
      <c r="V176" s="36" t="s">
        <v>86</v>
      </c>
      <c r="W176" s="27">
        <f>VLOOKUP(V176,Sheet2!$A$3:$B$99,2,FALSE)</f>
        <v>120000</v>
      </c>
      <c r="X176" s="36" t="s">
        <v>192</v>
      </c>
      <c r="Y176" s="27">
        <f>VLOOKUP(X176,Sheet2!$A$3:$B$99,2,FALSE)</f>
        <v>40000</v>
      </c>
      <c r="Z176" s="37" t="s">
        <v>38</v>
      </c>
      <c r="AA176" s="29">
        <f>VLOOKUP(Z176,Sheet2!$A$3:$B$99,2,FALSE)</f>
        <v>23200</v>
      </c>
      <c r="AB176" s="142" t="s">
        <v>78</v>
      </c>
      <c r="AC176" s="29">
        <f>VLOOKUP(AB176,Sheet2!$A$3:$B$99,2,FALSE)</f>
        <v>10000</v>
      </c>
      <c r="AD176" s="137" t="s">
        <v>196</v>
      </c>
      <c r="AE176" s="30">
        <f>VLOOKUP(AD176,Sheet2!$A$3:$B$99,2,FALSE)</f>
        <v>50000</v>
      </c>
      <c r="AF176" s="131" t="s">
        <v>199</v>
      </c>
      <c r="AG176" s="30">
        <f>VLOOKUP(AF176,Sheet2!$A$3:$B$99,2,FALSE)</f>
        <v>0</v>
      </c>
    </row>
    <row r="177" spans="1:33" ht="9.6999999999999993" customHeight="1">
      <c r="A177" s="50">
        <v>176</v>
      </c>
      <c r="B177" s="49" t="s">
        <v>687</v>
      </c>
      <c r="C177" s="52" t="s">
        <v>688</v>
      </c>
      <c r="D177" s="54"/>
      <c r="E177" s="19">
        <f t="shared" si="2"/>
        <v>2493200</v>
      </c>
      <c r="F177" s="32" t="s">
        <v>56</v>
      </c>
      <c r="G177" s="21">
        <f>VLOOKUP(F177,Sheet2!$A$3:$B$99,2,FALSE)</f>
        <v>196000</v>
      </c>
      <c r="H177" s="33" t="s">
        <v>94</v>
      </c>
      <c r="I177" s="21">
        <f>VLOOKUP(H177,Sheet2!$A$3:$B$99,2,FALSE)</f>
        <v>1800000</v>
      </c>
      <c r="J177" s="140" t="s">
        <v>58</v>
      </c>
      <c r="K177" s="24">
        <f>VLOOKUP(J177,Sheet2!$A$3:$B$99,2,FALSE)</f>
        <v>10000</v>
      </c>
      <c r="L177" s="136" t="s">
        <v>101</v>
      </c>
      <c r="M177" s="24">
        <f>VLOOKUP(L177,Sheet2!$A$3:$B$99,2,FALSE)</f>
        <v>10000</v>
      </c>
      <c r="N177" s="35" t="s">
        <v>109</v>
      </c>
      <c r="O177" s="26">
        <f>VLOOKUP(N177,Sheet2!$A$3:$B$99,2,FALSE)</f>
        <v>68000</v>
      </c>
      <c r="P177" s="35" t="s">
        <v>68</v>
      </c>
      <c r="Q177" s="26">
        <f>VLOOKUP(P177,Sheet2!$A$3:$B$99,2,FALSE)</f>
        <v>196000</v>
      </c>
      <c r="R177" s="133" t="s">
        <v>54</v>
      </c>
      <c r="S177" s="26">
        <f>VLOOKUP(R177,Sheet2!$A$3:$B$99,2,FALSE)</f>
        <v>10000</v>
      </c>
      <c r="T177" s="36" t="s">
        <v>86</v>
      </c>
      <c r="U177" s="27">
        <f>VLOOKUP(T177,Sheet2!$A$3:$B$99,2,FALSE)</f>
        <v>120000</v>
      </c>
      <c r="V177" s="36" t="s">
        <v>77</v>
      </c>
      <c r="W177" s="27">
        <f>VLOOKUP(V177,Sheet2!$A$3:$B$99,2,FALSE)</f>
        <v>40000</v>
      </c>
      <c r="X177" s="139" t="s">
        <v>169</v>
      </c>
      <c r="Y177" s="27">
        <f>VLOOKUP(X177,Sheet2!$A$3:$B$99,2,FALSE)</f>
        <v>10000</v>
      </c>
      <c r="Z177" s="37" t="s">
        <v>38</v>
      </c>
      <c r="AA177" s="29">
        <f>VLOOKUP(Z177,Sheet2!$A$3:$B$99,2,FALSE)</f>
        <v>23200</v>
      </c>
      <c r="AB177" s="142" t="s">
        <v>78</v>
      </c>
      <c r="AC177" s="29">
        <f>VLOOKUP(AB177,Sheet2!$A$3:$B$99,2,FALSE)</f>
        <v>10000</v>
      </c>
      <c r="AD177" s="129" t="s">
        <v>198</v>
      </c>
      <c r="AE177" s="30">
        <f>VLOOKUP(AD177,Sheet2!$A$3:$B$99,2,FALSE)</f>
        <v>0</v>
      </c>
      <c r="AF177" s="131" t="s">
        <v>202</v>
      </c>
      <c r="AG177" s="30">
        <f>VLOOKUP(AF177,Sheet2!$A$3:$B$99,2,FALSE)</f>
        <v>0</v>
      </c>
    </row>
    <row r="178" spans="1:33" ht="9.6999999999999993" customHeight="1">
      <c r="A178" s="50">
        <v>177</v>
      </c>
      <c r="B178" s="49" t="s">
        <v>573</v>
      </c>
      <c r="C178" s="52" t="s">
        <v>572</v>
      </c>
      <c r="D178" s="54" t="s">
        <v>581</v>
      </c>
      <c r="E178" s="19">
        <f t="shared" si="2"/>
        <v>2486433</v>
      </c>
      <c r="F178" s="32" t="s">
        <v>53</v>
      </c>
      <c r="G178" s="21">
        <f>VLOOKUP(F178,Sheet2!$A$3:$B$99,2,FALSE)</f>
        <v>40000</v>
      </c>
      <c r="H178" s="33" t="s">
        <v>94</v>
      </c>
      <c r="I178" s="21">
        <f>VLOOKUP(H178,Sheet2!$A$3:$B$99,2,FALSE)</f>
        <v>1800000</v>
      </c>
      <c r="J178" s="34" t="s">
        <v>95</v>
      </c>
      <c r="K178" s="24">
        <f>VLOOKUP(J178,Sheet2!$A$3:$B$99,2,FALSE)</f>
        <v>40000</v>
      </c>
      <c r="L178" s="34" t="s">
        <v>59</v>
      </c>
      <c r="M178" s="24">
        <f>VLOOKUP(L178,Sheet2!$A$3:$B$99,2,FALSE)</f>
        <v>30000</v>
      </c>
      <c r="N178" s="35" t="s">
        <v>40</v>
      </c>
      <c r="O178" s="26">
        <f>VLOOKUP(N178,Sheet2!$A$3:$B$99,2,FALSE)</f>
        <v>92833</v>
      </c>
      <c r="P178" s="35" t="s">
        <v>172</v>
      </c>
      <c r="Q178" s="26">
        <f>VLOOKUP(P178,Sheet2!$A$3:$B$99,2,FALSE)</f>
        <v>335000</v>
      </c>
      <c r="R178" s="133" t="s">
        <v>173</v>
      </c>
      <c r="S178" s="26">
        <f>VLOOKUP(R178,Sheet2!$A$3:$B$99,2,FALSE)</f>
        <v>10000</v>
      </c>
      <c r="T178" s="132" t="s">
        <v>75</v>
      </c>
      <c r="U178" s="27">
        <f>VLOOKUP(T178,Sheet2!$A$3:$B$99,2,FALSE)</f>
        <v>10000</v>
      </c>
      <c r="V178" s="36" t="s">
        <v>184</v>
      </c>
      <c r="W178" s="27">
        <f>VLOOKUP(V178,Sheet2!$A$3:$B$99,2,FALSE)</f>
        <v>68000</v>
      </c>
      <c r="X178" s="36" t="s">
        <v>189</v>
      </c>
      <c r="Y178" s="27">
        <f>VLOOKUP(X178,Sheet2!$A$3:$B$99,2,FALSE)</f>
        <v>27400</v>
      </c>
      <c r="Z178" s="37" t="s">
        <v>38</v>
      </c>
      <c r="AA178" s="29">
        <f>VLOOKUP(Z178,Sheet2!$A$3:$B$99,2,FALSE)</f>
        <v>23200</v>
      </c>
      <c r="AB178" s="128" t="s">
        <v>97</v>
      </c>
      <c r="AC178" s="29">
        <f>VLOOKUP(AB178,Sheet2!$A$3:$B$99,2,FALSE)</f>
        <v>10000</v>
      </c>
      <c r="AD178" s="129" t="s">
        <v>202</v>
      </c>
      <c r="AE178" s="30">
        <f>VLOOKUP(AD178,Sheet2!$A$3:$B$99,2,FALSE)</f>
        <v>0</v>
      </c>
      <c r="AF178" s="131" t="s">
        <v>200</v>
      </c>
      <c r="AG178" s="30">
        <f>VLOOKUP(AF178,Sheet2!$A$3:$B$99,2,FALSE)</f>
        <v>0</v>
      </c>
    </row>
    <row r="179" spans="1:33" ht="9.6999999999999993" customHeight="1">
      <c r="A179" s="48">
        <v>178</v>
      </c>
      <c r="B179" s="49" t="s">
        <v>333</v>
      </c>
      <c r="C179" s="52" t="s">
        <v>213</v>
      </c>
      <c r="D179" s="54" t="s">
        <v>333</v>
      </c>
      <c r="E179" s="19">
        <f t="shared" si="2"/>
        <v>2473033</v>
      </c>
      <c r="F179" s="32" t="s">
        <v>53</v>
      </c>
      <c r="G179" s="21">
        <f>VLOOKUP(F179,Sheet2!$A$3:$B$99,2,FALSE)</f>
        <v>40000</v>
      </c>
      <c r="H179" s="33" t="s">
        <v>94</v>
      </c>
      <c r="I179" s="21">
        <f>VLOOKUP(H179,Sheet2!$A$3:$B$99,2,FALSE)</f>
        <v>1800000</v>
      </c>
      <c r="J179" s="135" t="s">
        <v>170</v>
      </c>
      <c r="K179" s="24">
        <f>VLOOKUP(J179,Sheet2!$A$3:$B$99,2,FALSE)</f>
        <v>10000</v>
      </c>
      <c r="L179" s="34" t="s">
        <v>96</v>
      </c>
      <c r="M179" s="24">
        <f>VLOOKUP(L179,Sheet2!$A$3:$B$99,2,FALSE)</f>
        <v>92833</v>
      </c>
      <c r="N179" s="141" t="s">
        <v>57</v>
      </c>
      <c r="O179" s="26">
        <f>VLOOKUP(N179,Sheet2!$A$3:$B$99,2,FALSE)</f>
        <v>10000</v>
      </c>
      <c r="P179" s="35" t="s">
        <v>172</v>
      </c>
      <c r="Q179" s="26">
        <f>VLOOKUP(P179,Sheet2!$A$3:$B$99,2,FALSE)</f>
        <v>335000</v>
      </c>
      <c r="R179" s="35" t="s">
        <v>175</v>
      </c>
      <c r="S179" s="26">
        <f>VLOOKUP(R179,Sheet2!$A$3:$B$99,2,FALSE)</f>
        <v>54000</v>
      </c>
      <c r="T179" s="132" t="s">
        <v>75</v>
      </c>
      <c r="U179" s="27">
        <f>VLOOKUP(T179,Sheet2!$A$3:$B$99,2,FALSE)</f>
        <v>10000</v>
      </c>
      <c r="V179" s="139" t="s">
        <v>193</v>
      </c>
      <c r="W179" s="27">
        <f>VLOOKUP(V179,Sheet2!$A$3:$B$99,2,FALSE)</f>
        <v>10000</v>
      </c>
      <c r="X179" s="36" t="s">
        <v>189</v>
      </c>
      <c r="Y179" s="27">
        <f>VLOOKUP(X179,Sheet2!$A$3:$B$99,2,FALSE)</f>
        <v>27400</v>
      </c>
      <c r="Z179" s="37" t="s">
        <v>76</v>
      </c>
      <c r="AA179" s="29">
        <f>VLOOKUP(Z179,Sheet2!$A$3:$B$99,2,FALSE)</f>
        <v>23800</v>
      </c>
      <c r="AB179" s="142" t="s">
        <v>78</v>
      </c>
      <c r="AC179" s="29">
        <f>VLOOKUP(AB179,Sheet2!$A$3:$B$99,2,FALSE)</f>
        <v>10000</v>
      </c>
      <c r="AD179" s="137" t="s">
        <v>196</v>
      </c>
      <c r="AE179" s="30">
        <f>VLOOKUP(AD179,Sheet2!$A$3:$B$99,2,FALSE)</f>
        <v>50000</v>
      </c>
      <c r="AF179" s="131" t="s">
        <v>200</v>
      </c>
      <c r="AG179" s="30">
        <f>VLOOKUP(AF179,Sheet2!$A$3:$B$99,2,FALSE)</f>
        <v>0</v>
      </c>
    </row>
    <row r="180" spans="1:33" ht="9.6999999999999993" customHeight="1">
      <c r="A180" s="48">
        <v>179</v>
      </c>
      <c r="B180" s="49" t="s">
        <v>435</v>
      </c>
      <c r="C180" s="52" t="s">
        <v>436</v>
      </c>
      <c r="D180" s="54" t="s">
        <v>435</v>
      </c>
      <c r="E180" s="19">
        <f t="shared" si="2"/>
        <v>2465699</v>
      </c>
      <c r="F180" s="32" t="s">
        <v>53</v>
      </c>
      <c r="G180" s="21">
        <f>VLOOKUP(F180,Sheet2!$A$3:$B$99,2,FALSE)</f>
        <v>40000</v>
      </c>
      <c r="H180" s="33" t="s">
        <v>94</v>
      </c>
      <c r="I180" s="21">
        <f>VLOOKUP(H180,Sheet2!$A$3:$B$99,2,FALSE)</f>
        <v>1800000</v>
      </c>
      <c r="J180" s="34" t="s">
        <v>95</v>
      </c>
      <c r="K180" s="24">
        <f>VLOOKUP(J180,Sheet2!$A$3:$B$99,2,FALSE)</f>
        <v>40000</v>
      </c>
      <c r="L180" s="34" t="s">
        <v>96</v>
      </c>
      <c r="M180" s="24">
        <f>VLOOKUP(L180,Sheet2!$A$3:$B$99,2,FALSE)</f>
        <v>92833</v>
      </c>
      <c r="N180" s="35" t="s">
        <v>72</v>
      </c>
      <c r="O180" s="26">
        <f>VLOOKUP(N180,Sheet2!$A$3:$B$99,2,FALSE)</f>
        <v>92833</v>
      </c>
      <c r="P180" s="35" t="s">
        <v>40</v>
      </c>
      <c r="Q180" s="26">
        <f>VLOOKUP(P180,Sheet2!$A$3:$B$99,2,FALSE)</f>
        <v>92833</v>
      </c>
      <c r="R180" s="35" t="s">
        <v>175</v>
      </c>
      <c r="S180" s="26">
        <f>VLOOKUP(R180,Sheet2!$A$3:$B$99,2,FALSE)</f>
        <v>54000</v>
      </c>
      <c r="T180" s="132" t="s">
        <v>191</v>
      </c>
      <c r="U180" s="27">
        <f>VLOOKUP(T180,Sheet2!$A$3:$B$99,2,FALSE)</f>
        <v>10000</v>
      </c>
      <c r="V180" s="36" t="s">
        <v>86</v>
      </c>
      <c r="W180" s="27">
        <f>VLOOKUP(V180,Sheet2!$A$3:$B$99,2,FALSE)</f>
        <v>120000</v>
      </c>
      <c r="X180" s="36" t="s">
        <v>192</v>
      </c>
      <c r="Y180" s="27">
        <f>VLOOKUP(X180,Sheet2!$A$3:$B$99,2,FALSE)</f>
        <v>40000</v>
      </c>
      <c r="Z180" s="37" t="s">
        <v>38</v>
      </c>
      <c r="AA180" s="29">
        <f>VLOOKUP(Z180,Sheet2!$A$3:$B$99,2,FALSE)</f>
        <v>23200</v>
      </c>
      <c r="AB180" s="142" t="s">
        <v>78</v>
      </c>
      <c r="AC180" s="29">
        <f>VLOOKUP(AB180,Sheet2!$A$3:$B$99,2,FALSE)</f>
        <v>10000</v>
      </c>
      <c r="AD180" s="137" t="s">
        <v>196</v>
      </c>
      <c r="AE180" s="30">
        <f>VLOOKUP(AD180,Sheet2!$A$3:$B$99,2,FALSE)</f>
        <v>50000</v>
      </c>
      <c r="AF180" s="131" t="s">
        <v>198</v>
      </c>
      <c r="AG180" s="30">
        <f>VLOOKUP(AF180,Sheet2!$A$3:$B$99,2,FALSE)</f>
        <v>0</v>
      </c>
    </row>
    <row r="181" spans="1:33" ht="9.6999999999999993" customHeight="1">
      <c r="A181" s="50">
        <v>180</v>
      </c>
      <c r="B181" s="49" t="s">
        <v>877</v>
      </c>
      <c r="C181" s="52" t="s">
        <v>220</v>
      </c>
      <c r="D181" s="54" t="s">
        <v>337</v>
      </c>
      <c r="E181" s="19">
        <f t="shared" si="2"/>
        <v>2461200</v>
      </c>
      <c r="F181" s="33" t="s">
        <v>61</v>
      </c>
      <c r="G181" s="21">
        <f>VLOOKUP(F181,Sheet2!$A$3:$B$99,2,FALSE)</f>
        <v>68000</v>
      </c>
      <c r="H181" s="33" t="s">
        <v>94</v>
      </c>
      <c r="I181" s="21">
        <f>VLOOKUP(H181,Sheet2!$A$3:$B$99,2,FALSE)</f>
        <v>1800000</v>
      </c>
      <c r="J181" s="34" t="s">
        <v>95</v>
      </c>
      <c r="K181" s="24">
        <f>VLOOKUP(J181,Sheet2!$A$3:$B$99,2,FALSE)</f>
        <v>40000</v>
      </c>
      <c r="L181" s="34" t="s">
        <v>59</v>
      </c>
      <c r="M181" s="24">
        <f>VLOOKUP(L181,Sheet2!$A$3:$B$99,2,FALSE)</f>
        <v>30000</v>
      </c>
      <c r="N181" s="35" t="s">
        <v>81</v>
      </c>
      <c r="O181" s="26">
        <f>VLOOKUP(N181,Sheet2!$A$3:$B$99,2,FALSE)</f>
        <v>196000</v>
      </c>
      <c r="P181" s="35" t="s">
        <v>68</v>
      </c>
      <c r="Q181" s="26">
        <f>VLOOKUP(P181,Sheet2!$A$3:$B$99,2,FALSE)</f>
        <v>196000</v>
      </c>
      <c r="R181" s="133" t="s">
        <v>54</v>
      </c>
      <c r="S181" s="26">
        <f>VLOOKUP(R181,Sheet2!$A$3:$B$99,2,FALSE)</f>
        <v>10000</v>
      </c>
      <c r="T181" s="132" t="s">
        <v>75</v>
      </c>
      <c r="U181" s="27">
        <f>VLOOKUP(T181,Sheet2!$A$3:$B$99,2,FALSE)</f>
        <v>10000</v>
      </c>
      <c r="V181" s="36" t="s">
        <v>184</v>
      </c>
      <c r="W181" s="27">
        <f>VLOOKUP(V181,Sheet2!$A$3:$B$99,2,FALSE)</f>
        <v>68000</v>
      </c>
      <c r="X181" s="139" t="s">
        <v>169</v>
      </c>
      <c r="Y181" s="27">
        <f>VLOOKUP(X181,Sheet2!$A$3:$B$99,2,FALSE)</f>
        <v>10000</v>
      </c>
      <c r="Z181" s="37" t="s">
        <v>38</v>
      </c>
      <c r="AA181" s="29">
        <f>VLOOKUP(Z181,Sheet2!$A$3:$B$99,2,FALSE)</f>
        <v>23200</v>
      </c>
      <c r="AB181" s="128" t="s">
        <v>97</v>
      </c>
      <c r="AC181" s="29">
        <f>VLOOKUP(AB181,Sheet2!$A$3:$B$99,2,FALSE)</f>
        <v>10000</v>
      </c>
      <c r="AD181" s="129" t="s">
        <v>199</v>
      </c>
      <c r="AE181" s="30">
        <f>VLOOKUP(AD181,Sheet2!$A$3:$B$99,2,FALSE)</f>
        <v>0</v>
      </c>
      <c r="AF181" s="131" t="s">
        <v>202</v>
      </c>
      <c r="AG181" s="30">
        <f>VLOOKUP(AF181,Sheet2!$A$3:$B$99,2,FALSE)</f>
        <v>0</v>
      </c>
    </row>
    <row r="182" spans="1:33" ht="9.6999999999999993" customHeight="1">
      <c r="A182" s="50">
        <v>181</v>
      </c>
      <c r="B182" s="49" t="s">
        <v>226</v>
      </c>
      <c r="C182" s="52" t="s">
        <v>227</v>
      </c>
      <c r="D182" s="54" t="s">
        <v>226</v>
      </c>
      <c r="E182" s="19">
        <f t="shared" si="2"/>
        <v>2453033</v>
      </c>
      <c r="F182" s="33" t="s">
        <v>52</v>
      </c>
      <c r="G182" s="21">
        <f>VLOOKUP(F182,Sheet2!$A$3:$B$99,2,FALSE)</f>
        <v>135000</v>
      </c>
      <c r="H182" s="33" t="s">
        <v>94</v>
      </c>
      <c r="I182" s="21">
        <f>VLOOKUP(H182,Sheet2!$A$3:$B$99,2,FALSE)</f>
        <v>1800000</v>
      </c>
      <c r="J182" s="135" t="s">
        <v>170</v>
      </c>
      <c r="K182" s="24">
        <f>VLOOKUP(J182,Sheet2!$A$3:$B$99,2,FALSE)</f>
        <v>10000</v>
      </c>
      <c r="L182" s="34" t="s">
        <v>95</v>
      </c>
      <c r="M182" s="24">
        <f>VLOOKUP(L182,Sheet2!$A$3:$B$99,2,FALSE)</f>
        <v>40000</v>
      </c>
      <c r="N182" s="35" t="s">
        <v>109</v>
      </c>
      <c r="O182" s="26">
        <f>VLOOKUP(N182,Sheet2!$A$3:$B$99,2,FALSE)</f>
        <v>68000</v>
      </c>
      <c r="P182" s="35" t="s">
        <v>175</v>
      </c>
      <c r="Q182" s="26">
        <f>VLOOKUP(P182,Sheet2!$A$3:$B$99,2,FALSE)</f>
        <v>54000</v>
      </c>
      <c r="R182" s="35" t="s">
        <v>72</v>
      </c>
      <c r="S182" s="26">
        <f>VLOOKUP(R182,Sheet2!$A$3:$B$99,2,FALSE)</f>
        <v>92833</v>
      </c>
      <c r="T182" s="36" t="s">
        <v>86</v>
      </c>
      <c r="U182" s="27">
        <f>VLOOKUP(T182,Sheet2!$A$3:$B$99,2,FALSE)</f>
        <v>120000</v>
      </c>
      <c r="V182" s="139" t="s">
        <v>187</v>
      </c>
      <c r="W182" s="27">
        <f>VLOOKUP(V182,Sheet2!$A$3:$B$99,2,FALSE)</f>
        <v>10000</v>
      </c>
      <c r="X182" s="36" t="s">
        <v>77</v>
      </c>
      <c r="Y182" s="27">
        <f>VLOOKUP(X182,Sheet2!$A$3:$B$99,2,FALSE)</f>
        <v>40000</v>
      </c>
      <c r="Z182" s="37" t="s">
        <v>38</v>
      </c>
      <c r="AA182" s="29">
        <f>VLOOKUP(Z182,Sheet2!$A$3:$B$99,2,FALSE)</f>
        <v>23200</v>
      </c>
      <c r="AB182" s="142" t="s">
        <v>78</v>
      </c>
      <c r="AC182" s="29">
        <f>VLOOKUP(AB182,Sheet2!$A$3:$B$99,2,FALSE)</f>
        <v>10000</v>
      </c>
      <c r="AD182" s="137" t="s">
        <v>196</v>
      </c>
      <c r="AE182" s="30">
        <f>VLOOKUP(AD182,Sheet2!$A$3:$B$99,2,FALSE)</f>
        <v>50000</v>
      </c>
      <c r="AF182" s="131" t="s">
        <v>198</v>
      </c>
      <c r="AG182" s="30">
        <f>VLOOKUP(AF182,Sheet2!$A$3:$B$99,2,FALSE)</f>
        <v>0</v>
      </c>
    </row>
    <row r="183" spans="1:33" ht="9.6999999999999993" customHeight="1">
      <c r="A183" s="48">
        <v>182</v>
      </c>
      <c r="B183" s="49" t="s">
        <v>646</v>
      </c>
      <c r="C183" s="52" t="s">
        <v>647</v>
      </c>
      <c r="D183" s="54" t="s">
        <v>533</v>
      </c>
      <c r="E183" s="19">
        <f t="shared" si="2"/>
        <v>2446266</v>
      </c>
      <c r="F183" s="33" t="s">
        <v>53</v>
      </c>
      <c r="G183" s="21">
        <f>VLOOKUP(F183,Sheet2!$A$3:$B$99,2,FALSE)</f>
        <v>40000</v>
      </c>
      <c r="H183" s="33" t="s">
        <v>94</v>
      </c>
      <c r="I183" s="21">
        <f>VLOOKUP(H183,Sheet2!$A$3:$B$99,2,FALSE)</f>
        <v>1800000</v>
      </c>
      <c r="J183" s="34" t="s">
        <v>95</v>
      </c>
      <c r="K183" s="24">
        <f>VLOOKUP(J183,Sheet2!$A$3:$B$99,2,FALSE)</f>
        <v>40000</v>
      </c>
      <c r="L183" s="34" t="s">
        <v>59</v>
      </c>
      <c r="M183" s="24">
        <f>VLOOKUP(L183,Sheet2!$A$3:$B$99,2,FALSE)</f>
        <v>30000</v>
      </c>
      <c r="N183" s="35" t="s">
        <v>72</v>
      </c>
      <c r="O183" s="26">
        <f>VLOOKUP(N183,Sheet2!$A$3:$B$99,2,FALSE)</f>
        <v>92833</v>
      </c>
      <c r="P183" s="133" t="s">
        <v>54</v>
      </c>
      <c r="Q183" s="26">
        <f>VLOOKUP(P183,Sheet2!$A$3:$B$99,2,FALSE)</f>
        <v>10000</v>
      </c>
      <c r="R183" s="35" t="s">
        <v>32</v>
      </c>
      <c r="S183" s="26">
        <f>VLOOKUP(R183,Sheet2!$A$3:$B$99,2,FALSE)</f>
        <v>270000</v>
      </c>
      <c r="T183" s="139" t="s">
        <v>183</v>
      </c>
      <c r="U183" s="27">
        <f>VLOOKUP(T183,Sheet2!$A$3:$B$99,2,FALSE)</f>
        <v>10000</v>
      </c>
      <c r="V183" s="36" t="s">
        <v>189</v>
      </c>
      <c r="W183" s="27">
        <f>VLOOKUP(V183,Sheet2!$A$3:$B$99,2,FALSE)</f>
        <v>27400</v>
      </c>
      <c r="X183" s="36" t="s">
        <v>194</v>
      </c>
      <c r="Y183" s="27">
        <f>VLOOKUP(X183,Sheet2!$A$3:$B$99,2,FALSE)</f>
        <v>92833</v>
      </c>
      <c r="Z183" s="37" t="s">
        <v>38</v>
      </c>
      <c r="AA183" s="29">
        <f>VLOOKUP(Z183,Sheet2!$A$3:$B$99,2,FALSE)</f>
        <v>23200</v>
      </c>
      <c r="AB183" s="142" t="s">
        <v>78</v>
      </c>
      <c r="AC183" s="29">
        <f>VLOOKUP(AB183,Sheet2!$A$3:$B$99,2,FALSE)</f>
        <v>10000</v>
      </c>
      <c r="AD183" s="129" t="s">
        <v>197</v>
      </c>
      <c r="AE183" s="30">
        <f>VLOOKUP(AD183,Sheet2!$A$3:$B$99,2,FALSE)</f>
        <v>0</v>
      </c>
      <c r="AF183" s="131" t="s">
        <v>199</v>
      </c>
      <c r="AG183" s="30">
        <f>VLOOKUP(AF183,Sheet2!$A$3:$B$99,2,FALSE)</f>
        <v>0</v>
      </c>
    </row>
    <row r="184" spans="1:33" ht="9.6999999999999993" customHeight="1">
      <c r="A184" s="48">
        <v>183</v>
      </c>
      <c r="B184" s="49" t="s">
        <v>724</v>
      </c>
      <c r="C184" s="52" t="s">
        <v>723</v>
      </c>
      <c r="D184" s="54" t="s">
        <v>724</v>
      </c>
      <c r="E184" s="19">
        <f t="shared" si="2"/>
        <v>2446000</v>
      </c>
      <c r="F184" s="33" t="s">
        <v>56</v>
      </c>
      <c r="G184" s="21">
        <f>VLOOKUP(F184,Sheet2!$A$3:$B$99,2,FALSE)</f>
        <v>196000</v>
      </c>
      <c r="H184" s="33" t="s">
        <v>94</v>
      </c>
      <c r="I184" s="21">
        <f>VLOOKUP(H184,Sheet2!$A$3:$B$99,2,FALSE)</f>
        <v>1800000</v>
      </c>
      <c r="J184" s="140" t="s">
        <v>58</v>
      </c>
      <c r="K184" s="24">
        <f>VLOOKUP(J184,Sheet2!$A$3:$B$99,2,FALSE)</f>
        <v>10000</v>
      </c>
      <c r="L184" s="34" t="s">
        <v>39</v>
      </c>
      <c r="M184" s="24">
        <f>VLOOKUP(L184,Sheet2!$A$3:$B$99,2,FALSE)</f>
        <v>270000</v>
      </c>
      <c r="N184" s="35" t="s">
        <v>62</v>
      </c>
      <c r="O184" s="26">
        <f>VLOOKUP(N184,Sheet2!$A$3:$B$99,2,FALSE)</f>
        <v>68000</v>
      </c>
      <c r="P184" s="133" t="s">
        <v>54</v>
      </c>
      <c r="Q184" s="26">
        <f>VLOOKUP(P184,Sheet2!$A$3:$B$99,2,FALSE)</f>
        <v>10000</v>
      </c>
      <c r="R184" s="133" t="s">
        <v>108</v>
      </c>
      <c r="S184" s="26">
        <f>VLOOKUP(R184,Sheet2!$A$3:$B$99,2,FALSE)</f>
        <v>10000</v>
      </c>
      <c r="T184" s="36" t="s">
        <v>189</v>
      </c>
      <c r="U184" s="27">
        <f>VLOOKUP(T184,Sheet2!$A$3:$B$99,2,FALSE)</f>
        <v>27400</v>
      </c>
      <c r="V184" s="36" t="s">
        <v>180</v>
      </c>
      <c r="W184" s="27">
        <f>VLOOKUP(V184,Sheet2!$A$3:$B$99,2,FALSE)</f>
        <v>24600</v>
      </c>
      <c r="X184" s="139" t="s">
        <v>185</v>
      </c>
      <c r="Y184" s="27">
        <f>VLOOKUP(X184,Sheet2!$A$3:$B$99,2,FALSE)</f>
        <v>10000</v>
      </c>
      <c r="Z184" s="128" t="s">
        <v>43</v>
      </c>
      <c r="AA184" s="29">
        <f>VLOOKUP(Z184,Sheet2!$A$3:$B$99,2,FALSE)</f>
        <v>10000</v>
      </c>
      <c r="AB184" s="142" t="s">
        <v>78</v>
      </c>
      <c r="AC184" s="29">
        <f>VLOOKUP(AB184,Sheet2!$A$3:$B$99,2,FALSE)</f>
        <v>10000</v>
      </c>
      <c r="AD184" s="129" t="s">
        <v>198</v>
      </c>
      <c r="AE184" s="30">
        <f>VLOOKUP(AD184,Sheet2!$A$3:$B$99,2,FALSE)</f>
        <v>0</v>
      </c>
      <c r="AF184" s="131" t="s">
        <v>202</v>
      </c>
      <c r="AG184" s="30">
        <f>VLOOKUP(AF184,Sheet2!$A$3:$B$99,2,FALSE)</f>
        <v>0</v>
      </c>
    </row>
    <row r="185" spans="1:33" ht="9.6999999999999993" customHeight="1">
      <c r="A185" s="50">
        <v>184</v>
      </c>
      <c r="B185" s="49" t="s">
        <v>132</v>
      </c>
      <c r="C185" s="52" t="s">
        <v>133</v>
      </c>
      <c r="D185" s="54" t="s">
        <v>132</v>
      </c>
      <c r="E185" s="19">
        <f t="shared" si="2"/>
        <v>2421633</v>
      </c>
      <c r="F185" s="33" t="s">
        <v>52</v>
      </c>
      <c r="G185" s="21">
        <f>VLOOKUP(F185,Sheet2!$A$3:$B$99,2,FALSE)</f>
        <v>135000</v>
      </c>
      <c r="H185" s="33" t="s">
        <v>94</v>
      </c>
      <c r="I185" s="21">
        <f>VLOOKUP(H185,Sheet2!$A$3:$B$99,2,FALSE)</f>
        <v>1800000</v>
      </c>
      <c r="J185" s="34" t="s">
        <v>42</v>
      </c>
      <c r="K185" s="24">
        <f>VLOOKUP(J185,Sheet2!$A$3:$B$99,2,FALSE)</f>
        <v>23800</v>
      </c>
      <c r="L185" s="34" t="s">
        <v>95</v>
      </c>
      <c r="M185" s="24">
        <f>VLOOKUP(L185,Sheet2!$A$3:$B$99,2,FALSE)</f>
        <v>40000</v>
      </c>
      <c r="N185" s="141" t="s">
        <v>57</v>
      </c>
      <c r="O185" s="26">
        <f>VLOOKUP(N185,Sheet2!$A$3:$B$99,2,FALSE)</f>
        <v>10000</v>
      </c>
      <c r="P185" s="35" t="s">
        <v>175</v>
      </c>
      <c r="Q185" s="26">
        <f>VLOOKUP(P185,Sheet2!$A$3:$B$99,2,FALSE)</f>
        <v>54000</v>
      </c>
      <c r="R185" s="35" t="s">
        <v>81</v>
      </c>
      <c r="S185" s="26">
        <f>VLOOKUP(R185,Sheet2!$A$3:$B$99,2,FALSE)</f>
        <v>196000</v>
      </c>
      <c r="T185" s="36" t="s">
        <v>195</v>
      </c>
      <c r="U185" s="27">
        <f>VLOOKUP(T185,Sheet2!$A$3:$B$99,2,FALSE)</f>
        <v>40000</v>
      </c>
      <c r="V185" s="139" t="s">
        <v>110</v>
      </c>
      <c r="W185" s="27">
        <f>VLOOKUP(V185,Sheet2!$A$3:$B$99,2,FALSE)</f>
        <v>10000</v>
      </c>
      <c r="X185" s="36" t="s">
        <v>194</v>
      </c>
      <c r="Y185" s="27">
        <f>VLOOKUP(X185,Sheet2!$A$3:$B$99,2,FALSE)</f>
        <v>92833</v>
      </c>
      <c r="Z185" s="128" t="s">
        <v>47</v>
      </c>
      <c r="AA185" s="29">
        <f>VLOOKUP(Z185,Sheet2!$A$3:$B$99,2,FALSE)</f>
        <v>10000</v>
      </c>
      <c r="AB185" s="142" t="s">
        <v>78</v>
      </c>
      <c r="AC185" s="29">
        <f>VLOOKUP(AB185,Sheet2!$A$3:$B$99,2,FALSE)</f>
        <v>10000</v>
      </c>
      <c r="AD185" s="129" t="s">
        <v>198</v>
      </c>
      <c r="AE185" s="30">
        <f>VLOOKUP(AD185,Sheet2!$A$3:$B$99,2,FALSE)</f>
        <v>0</v>
      </c>
      <c r="AF185" s="131" t="s">
        <v>202</v>
      </c>
      <c r="AG185" s="30">
        <f>VLOOKUP(AF185,Sheet2!$A$3:$B$99,2,FALSE)</f>
        <v>0</v>
      </c>
    </row>
    <row r="186" spans="1:33" ht="9.6999999999999993" customHeight="1">
      <c r="A186" s="50">
        <v>185</v>
      </c>
      <c r="B186" s="49" t="s">
        <v>151</v>
      </c>
      <c r="C186" s="52" t="s">
        <v>150</v>
      </c>
      <c r="D186" s="54" t="s">
        <v>272</v>
      </c>
      <c r="E186" s="19">
        <f t="shared" si="2"/>
        <v>2417833</v>
      </c>
      <c r="F186" s="33" t="s">
        <v>46</v>
      </c>
      <c r="G186" s="21">
        <f>VLOOKUP(F186,Sheet2!$A$3:$B$99,2,FALSE)</f>
        <v>30000</v>
      </c>
      <c r="H186" s="33" t="s">
        <v>94</v>
      </c>
      <c r="I186" s="21">
        <f>VLOOKUP(H186,Sheet2!$A$3:$B$99,2,FALSE)</f>
        <v>1800000</v>
      </c>
      <c r="J186" s="135" t="s">
        <v>170</v>
      </c>
      <c r="K186" s="24">
        <f>VLOOKUP(J186,Sheet2!$A$3:$B$99,2,FALSE)</f>
        <v>10000</v>
      </c>
      <c r="L186" s="34" t="s">
        <v>96</v>
      </c>
      <c r="M186" s="24">
        <f>VLOOKUP(L186,Sheet2!$A$3:$B$99,2,FALSE)</f>
        <v>92833</v>
      </c>
      <c r="N186" s="35" t="s">
        <v>109</v>
      </c>
      <c r="O186" s="26">
        <f>VLOOKUP(N186,Sheet2!$A$3:$B$99,2,FALSE)</f>
        <v>68000</v>
      </c>
      <c r="P186" s="35" t="s">
        <v>174</v>
      </c>
      <c r="Q186" s="26">
        <f>VLOOKUP(P186,Sheet2!$A$3:$B$99,2,FALSE)</f>
        <v>270000</v>
      </c>
      <c r="R186" s="35" t="s">
        <v>105</v>
      </c>
      <c r="S186" s="26">
        <f>VLOOKUP(R186,Sheet2!$A$3:$B$99,2,FALSE)</f>
        <v>54000</v>
      </c>
      <c r="T186" s="132" t="s">
        <v>191</v>
      </c>
      <c r="U186" s="27">
        <f>VLOOKUP(T186,Sheet2!$A$3:$B$99,2,FALSE)</f>
        <v>10000</v>
      </c>
      <c r="V186" s="36" t="s">
        <v>188</v>
      </c>
      <c r="W186" s="27">
        <f>VLOOKUP(V186,Sheet2!$A$3:$B$99,2,FALSE)</f>
        <v>40000</v>
      </c>
      <c r="X186" s="36" t="s">
        <v>111</v>
      </c>
      <c r="Y186" s="27">
        <f>VLOOKUP(X186,Sheet2!$A$3:$B$99,2,FALSE)</f>
        <v>23000</v>
      </c>
      <c r="Z186" s="128" t="s">
        <v>44</v>
      </c>
      <c r="AA186" s="29">
        <f>VLOOKUP(Z186,Sheet2!$A$3:$B$99,2,FALSE)</f>
        <v>10000</v>
      </c>
      <c r="AB186" s="128" t="s">
        <v>63</v>
      </c>
      <c r="AC186" s="29">
        <f>VLOOKUP(AB186,Sheet2!$A$3:$B$99,2,FALSE)</f>
        <v>10000</v>
      </c>
      <c r="AD186" s="129" t="s">
        <v>198</v>
      </c>
      <c r="AE186" s="30">
        <f>VLOOKUP(AD186,Sheet2!$A$3:$B$99,2,FALSE)</f>
        <v>0</v>
      </c>
      <c r="AF186" s="131" t="s">
        <v>199</v>
      </c>
      <c r="AG186" s="30">
        <f>VLOOKUP(AF186,Sheet2!$A$3:$B$99,2,FALSE)</f>
        <v>0</v>
      </c>
    </row>
    <row r="187" spans="1:33" ht="9.6999999999999993" customHeight="1">
      <c r="A187" s="48">
        <v>186</v>
      </c>
      <c r="B187" s="49" t="s">
        <v>344</v>
      </c>
      <c r="C187" s="52" t="s">
        <v>341</v>
      </c>
      <c r="D187" s="54" t="s">
        <v>345</v>
      </c>
      <c r="E187" s="19">
        <f t="shared" si="2"/>
        <v>2414833</v>
      </c>
      <c r="F187" s="33" t="s">
        <v>53</v>
      </c>
      <c r="G187" s="21">
        <f>VLOOKUP(F187,Sheet2!$A$3:$B$99,2,FALSE)</f>
        <v>40000</v>
      </c>
      <c r="H187" s="33" t="s">
        <v>94</v>
      </c>
      <c r="I187" s="21">
        <f>VLOOKUP(H187,Sheet2!$A$3:$B$99,2,FALSE)</f>
        <v>1800000</v>
      </c>
      <c r="J187" s="34" t="s">
        <v>95</v>
      </c>
      <c r="K187" s="24">
        <f>VLOOKUP(J187,Sheet2!$A$3:$B$99,2,FALSE)</f>
        <v>40000</v>
      </c>
      <c r="L187" s="34" t="s">
        <v>96</v>
      </c>
      <c r="M187" s="24">
        <f>VLOOKUP(L187,Sheet2!$A$3:$B$99,2,FALSE)</f>
        <v>92833</v>
      </c>
      <c r="N187" s="35" t="s">
        <v>179</v>
      </c>
      <c r="O187" s="26">
        <f>VLOOKUP(N187,Sheet2!$A$3:$B$99,2,FALSE)</f>
        <v>155000</v>
      </c>
      <c r="P187" s="133" t="s">
        <v>54</v>
      </c>
      <c r="Q187" s="26">
        <f>VLOOKUP(P187,Sheet2!$A$3:$B$99,2,FALSE)</f>
        <v>10000</v>
      </c>
      <c r="R187" s="133" t="s">
        <v>173</v>
      </c>
      <c r="S187" s="26">
        <f>VLOOKUP(R187,Sheet2!$A$3:$B$99,2,FALSE)</f>
        <v>10000</v>
      </c>
      <c r="T187" s="132" t="s">
        <v>75</v>
      </c>
      <c r="U187" s="27">
        <f>VLOOKUP(T187,Sheet2!$A$3:$B$99,2,FALSE)</f>
        <v>10000</v>
      </c>
      <c r="V187" s="36" t="s">
        <v>86</v>
      </c>
      <c r="W187" s="27">
        <f>VLOOKUP(V187,Sheet2!$A$3:$B$99,2,FALSE)</f>
        <v>120000</v>
      </c>
      <c r="X187" s="36" t="s">
        <v>192</v>
      </c>
      <c r="Y187" s="27">
        <f>VLOOKUP(X187,Sheet2!$A$3:$B$99,2,FALSE)</f>
        <v>40000</v>
      </c>
      <c r="Z187" s="37" t="s">
        <v>76</v>
      </c>
      <c r="AA187" s="29">
        <f>VLOOKUP(Z187,Sheet2!$A$3:$B$99,2,FALSE)</f>
        <v>23800</v>
      </c>
      <c r="AB187" s="37" t="s">
        <v>38</v>
      </c>
      <c r="AC187" s="29">
        <f>VLOOKUP(AB187,Sheet2!$A$3:$B$99,2,FALSE)</f>
        <v>23200</v>
      </c>
      <c r="AD187" s="137" t="s">
        <v>196</v>
      </c>
      <c r="AE187" s="30">
        <f>VLOOKUP(AD187,Sheet2!$A$3:$B$99,2,FALSE)</f>
        <v>50000</v>
      </c>
      <c r="AF187" s="131" t="s">
        <v>198</v>
      </c>
      <c r="AG187" s="30">
        <f>VLOOKUP(AF187,Sheet2!$A$3:$B$99,2,FALSE)</f>
        <v>0</v>
      </c>
    </row>
    <row r="188" spans="1:33" ht="9.6999999999999993" customHeight="1">
      <c r="A188" s="48">
        <v>187</v>
      </c>
      <c r="B188" s="49" t="s">
        <v>286</v>
      </c>
      <c r="C188" s="52" t="s">
        <v>285</v>
      </c>
      <c r="D188" s="54" t="s">
        <v>286</v>
      </c>
      <c r="E188" s="19">
        <f t="shared" si="2"/>
        <v>2409033</v>
      </c>
      <c r="F188" s="33" t="s">
        <v>53</v>
      </c>
      <c r="G188" s="21">
        <f>VLOOKUP(F188,Sheet2!$A$3:$B$99,2,FALSE)</f>
        <v>40000</v>
      </c>
      <c r="H188" s="33" t="s">
        <v>94</v>
      </c>
      <c r="I188" s="21">
        <f>VLOOKUP(H188,Sheet2!$A$3:$B$99,2,FALSE)</f>
        <v>1800000</v>
      </c>
      <c r="J188" s="34" t="s">
        <v>95</v>
      </c>
      <c r="K188" s="24">
        <f>VLOOKUP(J188,Sheet2!$A$3:$B$99,2,FALSE)</f>
        <v>40000</v>
      </c>
      <c r="L188" s="34" t="s">
        <v>96</v>
      </c>
      <c r="M188" s="24">
        <f>VLOOKUP(L188,Sheet2!$A$3:$B$99,2,FALSE)</f>
        <v>92833</v>
      </c>
      <c r="N188" s="35" t="s">
        <v>171</v>
      </c>
      <c r="O188" s="26">
        <f>VLOOKUP(N188,Sheet2!$A$3:$B$99,2,FALSE)</f>
        <v>54000</v>
      </c>
      <c r="P188" s="35" t="s">
        <v>178</v>
      </c>
      <c r="Q188" s="26">
        <f>VLOOKUP(P188,Sheet2!$A$3:$B$99,2,FALSE)</f>
        <v>54000</v>
      </c>
      <c r="R188" s="35" t="s">
        <v>179</v>
      </c>
      <c r="S188" s="26">
        <f>VLOOKUP(R188,Sheet2!$A$3:$B$99,2,FALSE)</f>
        <v>155000</v>
      </c>
      <c r="T188" s="36" t="s">
        <v>86</v>
      </c>
      <c r="U188" s="27">
        <f>VLOOKUP(T188,Sheet2!$A$3:$B$99,2,FALSE)</f>
        <v>120000</v>
      </c>
      <c r="V188" s="139" t="s">
        <v>110</v>
      </c>
      <c r="W188" s="27">
        <f>VLOOKUP(V188,Sheet2!$A$3:$B$99,2,FALSE)</f>
        <v>10000</v>
      </c>
      <c r="X188" s="139" t="s">
        <v>182</v>
      </c>
      <c r="Y188" s="27">
        <f>VLOOKUP(X188,Sheet2!$A$3:$B$99,2,FALSE)</f>
        <v>10000</v>
      </c>
      <c r="Z188" s="37" t="s">
        <v>38</v>
      </c>
      <c r="AA188" s="29">
        <f>VLOOKUP(Z188,Sheet2!$A$3:$B$99,2,FALSE)</f>
        <v>23200</v>
      </c>
      <c r="AB188" s="142" t="s">
        <v>78</v>
      </c>
      <c r="AC188" s="29">
        <f>VLOOKUP(AB188,Sheet2!$A$3:$B$99,2,FALSE)</f>
        <v>10000</v>
      </c>
      <c r="AD188" s="129" t="s">
        <v>200</v>
      </c>
      <c r="AE188" s="30">
        <f>VLOOKUP(AD188,Sheet2!$A$3:$B$99,2,FALSE)</f>
        <v>0</v>
      </c>
      <c r="AF188" s="131" t="s">
        <v>199</v>
      </c>
      <c r="AG188" s="30">
        <f>VLOOKUP(AF188,Sheet2!$A$3:$B$99,2,FALSE)</f>
        <v>0</v>
      </c>
    </row>
    <row r="189" spans="1:33" ht="9.6999999999999993" customHeight="1">
      <c r="A189" s="50">
        <v>188</v>
      </c>
      <c r="B189" s="49" t="s">
        <v>604</v>
      </c>
      <c r="C189" s="52" t="s">
        <v>601</v>
      </c>
      <c r="D189" s="54" t="s">
        <v>602</v>
      </c>
      <c r="E189" s="19">
        <f t="shared" si="2"/>
        <v>2401033</v>
      </c>
      <c r="F189" s="33" t="s">
        <v>65</v>
      </c>
      <c r="G189" s="21">
        <f>VLOOKUP(F189,Sheet2!$A$3:$B$99,2,FALSE)</f>
        <v>480000</v>
      </c>
      <c r="H189" s="33" t="s">
        <v>41</v>
      </c>
      <c r="I189" s="21">
        <f>VLOOKUP(H189,Sheet2!$A$3:$B$99,2,FALSE)</f>
        <v>335000</v>
      </c>
      <c r="J189" s="34" t="s">
        <v>66</v>
      </c>
      <c r="K189" s="24">
        <f>VLOOKUP(J189,Sheet2!$A$3:$B$99,2,FALSE)</f>
        <v>335000</v>
      </c>
      <c r="L189" s="34" t="s">
        <v>60</v>
      </c>
      <c r="M189" s="24">
        <f>VLOOKUP(L189,Sheet2!$A$3:$B$99,2,FALSE)</f>
        <v>880000</v>
      </c>
      <c r="N189" s="35" t="s">
        <v>40</v>
      </c>
      <c r="O189" s="26">
        <f>VLOOKUP(N189,Sheet2!$A$3:$B$99,2,FALSE)</f>
        <v>92833</v>
      </c>
      <c r="P189" s="133" t="s">
        <v>54</v>
      </c>
      <c r="Q189" s="26">
        <f>VLOOKUP(P189,Sheet2!$A$3:$B$99,2,FALSE)</f>
        <v>10000</v>
      </c>
      <c r="R189" s="35" t="s">
        <v>179</v>
      </c>
      <c r="S189" s="26">
        <f>VLOOKUP(R189,Sheet2!$A$3:$B$99,2,FALSE)</f>
        <v>155000</v>
      </c>
      <c r="T189" s="132" t="s">
        <v>75</v>
      </c>
      <c r="U189" s="27">
        <f>VLOOKUP(T189,Sheet2!$A$3:$B$99,2,FALSE)</f>
        <v>10000</v>
      </c>
      <c r="V189" s="139" t="s">
        <v>182</v>
      </c>
      <c r="W189" s="27">
        <f>VLOOKUP(V189,Sheet2!$A$3:$B$99,2,FALSE)</f>
        <v>10000</v>
      </c>
      <c r="X189" s="139" t="s">
        <v>169</v>
      </c>
      <c r="Y189" s="27">
        <f>VLOOKUP(X189,Sheet2!$A$3:$B$99,2,FALSE)</f>
        <v>10000</v>
      </c>
      <c r="Z189" s="128" t="s">
        <v>43</v>
      </c>
      <c r="AA189" s="29">
        <f>VLOOKUP(Z189,Sheet2!$A$3:$B$99,2,FALSE)</f>
        <v>10000</v>
      </c>
      <c r="AB189" s="37" t="s">
        <v>38</v>
      </c>
      <c r="AC189" s="29">
        <f>VLOOKUP(AB189,Sheet2!$A$3:$B$99,2,FALSE)</f>
        <v>23200</v>
      </c>
      <c r="AD189" s="137" t="s">
        <v>196</v>
      </c>
      <c r="AE189" s="30">
        <f>VLOOKUP(AD189,Sheet2!$A$3:$B$99,2,FALSE)</f>
        <v>50000</v>
      </c>
      <c r="AF189" s="131" t="s">
        <v>201</v>
      </c>
      <c r="AG189" s="30">
        <f>VLOOKUP(AF189,Sheet2!$A$3:$B$99,2,FALSE)</f>
        <v>0</v>
      </c>
    </row>
    <row r="190" spans="1:33" ht="9.6999999999999993" customHeight="1">
      <c r="A190" s="50">
        <v>189</v>
      </c>
      <c r="B190" s="49" t="s">
        <v>265</v>
      </c>
      <c r="C190" s="52" t="s">
        <v>130</v>
      </c>
      <c r="D190" s="54" t="s">
        <v>131</v>
      </c>
      <c r="E190" s="19">
        <f t="shared" si="2"/>
        <v>2397033</v>
      </c>
      <c r="F190" s="33" t="s">
        <v>52</v>
      </c>
      <c r="G190" s="21">
        <f>VLOOKUP(F190,Sheet2!$A$3:$B$99,2,FALSE)</f>
        <v>135000</v>
      </c>
      <c r="H190" s="33" t="s">
        <v>94</v>
      </c>
      <c r="I190" s="21">
        <f>VLOOKUP(H190,Sheet2!$A$3:$B$99,2,FALSE)</f>
        <v>1800000</v>
      </c>
      <c r="J190" s="140" t="s">
        <v>58</v>
      </c>
      <c r="K190" s="24">
        <f>VLOOKUP(J190,Sheet2!$A$3:$B$99,2,FALSE)</f>
        <v>10000</v>
      </c>
      <c r="L190" s="34" t="s">
        <v>96</v>
      </c>
      <c r="M190" s="24">
        <f>VLOOKUP(L190,Sheet2!$A$3:$B$99,2,FALSE)</f>
        <v>92833</v>
      </c>
      <c r="N190" s="35" t="s">
        <v>68</v>
      </c>
      <c r="O190" s="26">
        <f>VLOOKUP(N190,Sheet2!$A$3:$B$99,2,FALSE)</f>
        <v>196000</v>
      </c>
      <c r="P190" s="133" t="s">
        <v>54</v>
      </c>
      <c r="Q190" s="26">
        <f>VLOOKUP(P190,Sheet2!$A$3:$B$99,2,FALSE)</f>
        <v>10000</v>
      </c>
      <c r="R190" s="133" t="s">
        <v>108</v>
      </c>
      <c r="S190" s="26">
        <f>VLOOKUP(R190,Sheet2!$A$3:$B$99,2,FALSE)</f>
        <v>10000</v>
      </c>
      <c r="T190" s="132" t="s">
        <v>75</v>
      </c>
      <c r="U190" s="27">
        <f>VLOOKUP(T190,Sheet2!$A$3:$B$99,2,FALSE)</f>
        <v>10000</v>
      </c>
      <c r="V190" s="36" t="s">
        <v>77</v>
      </c>
      <c r="W190" s="27">
        <f>VLOOKUP(V190,Sheet2!$A$3:$B$99,2,FALSE)</f>
        <v>40000</v>
      </c>
      <c r="X190" s="139" t="s">
        <v>185</v>
      </c>
      <c r="Y190" s="27">
        <f>VLOOKUP(X190,Sheet2!$A$3:$B$99,2,FALSE)</f>
        <v>10000</v>
      </c>
      <c r="Z190" s="37" t="s">
        <v>38</v>
      </c>
      <c r="AA190" s="29">
        <f>VLOOKUP(Z190,Sheet2!$A$3:$B$99,2,FALSE)</f>
        <v>23200</v>
      </c>
      <c r="AB190" s="128" t="s">
        <v>97</v>
      </c>
      <c r="AC190" s="29">
        <f>VLOOKUP(AB190,Sheet2!$A$3:$B$99,2,FALSE)</f>
        <v>10000</v>
      </c>
      <c r="AD190" s="137" t="s">
        <v>196</v>
      </c>
      <c r="AE190" s="30">
        <f>VLOOKUP(AD190,Sheet2!$A$3:$B$99,2,FALSE)</f>
        <v>50000</v>
      </c>
      <c r="AF190" s="131" t="s">
        <v>202</v>
      </c>
      <c r="AG190" s="30">
        <f>VLOOKUP(AF190,Sheet2!$A$3:$B$99,2,FALSE)</f>
        <v>0</v>
      </c>
    </row>
    <row r="191" spans="1:33" ht="9.6999999999999993" customHeight="1">
      <c r="A191" s="48">
        <v>190</v>
      </c>
      <c r="B191" s="49" t="s">
        <v>713</v>
      </c>
      <c r="C191" s="52" t="s">
        <v>715</v>
      </c>
      <c r="D191" s="54" t="s">
        <v>716</v>
      </c>
      <c r="E191" s="19">
        <f t="shared" si="2"/>
        <v>2396033</v>
      </c>
      <c r="F191" s="33" t="s">
        <v>65</v>
      </c>
      <c r="G191" s="21">
        <f>VLOOKUP(F191,Sheet2!$A$3:$B$99,2,FALSE)</f>
        <v>480000</v>
      </c>
      <c r="H191" s="33" t="s">
        <v>41</v>
      </c>
      <c r="I191" s="21">
        <f>VLOOKUP(H191,Sheet2!$A$3:$B$99,2,FALSE)</f>
        <v>335000</v>
      </c>
      <c r="J191" s="135" t="s">
        <v>170</v>
      </c>
      <c r="K191" s="24">
        <f>VLOOKUP(J191,Sheet2!$A$3:$B$99,2,FALSE)</f>
        <v>10000</v>
      </c>
      <c r="L191" s="34" t="s">
        <v>60</v>
      </c>
      <c r="M191" s="24">
        <f>VLOOKUP(L191,Sheet2!$A$3:$B$99,2,FALSE)</f>
        <v>880000</v>
      </c>
      <c r="N191" s="35" t="s">
        <v>40</v>
      </c>
      <c r="O191" s="26">
        <f>VLOOKUP(N191,Sheet2!$A$3:$B$99,2,FALSE)</f>
        <v>92833</v>
      </c>
      <c r="P191" s="35" t="s">
        <v>172</v>
      </c>
      <c r="Q191" s="26">
        <f>VLOOKUP(P191,Sheet2!$A$3:$B$99,2,FALSE)</f>
        <v>335000</v>
      </c>
      <c r="R191" s="133" t="s">
        <v>54</v>
      </c>
      <c r="S191" s="26">
        <f>VLOOKUP(R191,Sheet2!$A$3:$B$99,2,FALSE)</f>
        <v>10000</v>
      </c>
      <c r="T191" s="36" t="s">
        <v>86</v>
      </c>
      <c r="U191" s="27">
        <f>VLOOKUP(T191,Sheet2!$A$3:$B$99,2,FALSE)</f>
        <v>120000</v>
      </c>
      <c r="V191" s="36" t="s">
        <v>192</v>
      </c>
      <c r="W191" s="27">
        <f>VLOOKUP(V191,Sheet2!$A$3:$B$99,2,FALSE)</f>
        <v>40000</v>
      </c>
      <c r="X191" s="132" t="s">
        <v>191</v>
      </c>
      <c r="Y191" s="27">
        <f>VLOOKUP(X191,Sheet2!$A$3:$B$99,2,FALSE)</f>
        <v>10000</v>
      </c>
      <c r="Z191" s="37" t="s">
        <v>38</v>
      </c>
      <c r="AA191" s="29">
        <f>VLOOKUP(Z191,Sheet2!$A$3:$B$99,2,FALSE)</f>
        <v>23200</v>
      </c>
      <c r="AB191" s="128" t="s">
        <v>207</v>
      </c>
      <c r="AC191" s="29">
        <f>VLOOKUP(AB191,Sheet2!$A$3:$B$99,2,FALSE)</f>
        <v>10000</v>
      </c>
      <c r="AD191" s="137" t="s">
        <v>196</v>
      </c>
      <c r="AE191" s="30">
        <f>VLOOKUP(AD191,Sheet2!$A$3:$B$99,2,FALSE)</f>
        <v>50000</v>
      </c>
      <c r="AF191" s="131" t="s">
        <v>202</v>
      </c>
      <c r="AG191" s="30">
        <f>VLOOKUP(AF191,Sheet2!$A$3:$B$99,2,FALSE)</f>
        <v>0</v>
      </c>
    </row>
    <row r="192" spans="1:33" ht="9.6999999999999993" customHeight="1">
      <c r="A192" s="48">
        <v>191</v>
      </c>
      <c r="B192" s="51" t="s">
        <v>407</v>
      </c>
      <c r="C192" s="52" t="s">
        <v>406</v>
      </c>
      <c r="D192" s="54" t="s">
        <v>407</v>
      </c>
      <c r="E192" s="19">
        <f t="shared" si="2"/>
        <v>2376400</v>
      </c>
      <c r="F192" s="33" t="s">
        <v>61</v>
      </c>
      <c r="G192" s="21">
        <f>VLOOKUP(F192,Sheet2!$A$3:$B$99,2,FALSE)</f>
        <v>68000</v>
      </c>
      <c r="H192" s="33" t="s">
        <v>94</v>
      </c>
      <c r="I192" s="21">
        <f>VLOOKUP(H192,Sheet2!$A$3:$B$99,2,FALSE)</f>
        <v>1800000</v>
      </c>
      <c r="J192" s="135" t="s">
        <v>170</v>
      </c>
      <c r="K192" s="24">
        <f>VLOOKUP(J192,Sheet2!$A$3:$B$99,2,FALSE)</f>
        <v>10000</v>
      </c>
      <c r="L192" s="34" t="s">
        <v>95</v>
      </c>
      <c r="M192" s="24">
        <f>VLOOKUP(L192,Sheet2!$A$3:$B$99,2,FALSE)</f>
        <v>40000</v>
      </c>
      <c r="N192" s="35" t="s">
        <v>81</v>
      </c>
      <c r="O192" s="26">
        <f>VLOOKUP(N192,Sheet2!$A$3:$B$99,2,FALSE)</f>
        <v>196000</v>
      </c>
      <c r="P192" s="35" t="s">
        <v>179</v>
      </c>
      <c r="Q192" s="26">
        <f>VLOOKUP(P192,Sheet2!$A$3:$B$99,2,FALSE)</f>
        <v>155000</v>
      </c>
      <c r="R192" s="133" t="s">
        <v>173</v>
      </c>
      <c r="S192" s="26">
        <f>VLOOKUP(R192,Sheet2!$A$3:$B$99,2,FALSE)</f>
        <v>10000</v>
      </c>
      <c r="T192" s="139" t="s">
        <v>82</v>
      </c>
      <c r="U192" s="27">
        <f>VLOOKUP(T192,Sheet2!$A$3:$B$99,2,FALSE)</f>
        <v>10000</v>
      </c>
      <c r="V192" s="36" t="s">
        <v>189</v>
      </c>
      <c r="W192" s="27">
        <f>VLOOKUP(V192,Sheet2!$A$3:$B$99,2,FALSE)</f>
        <v>27400</v>
      </c>
      <c r="X192" s="36" t="s">
        <v>77</v>
      </c>
      <c r="Y192" s="27">
        <f>VLOOKUP(X192,Sheet2!$A$3:$B$99,2,FALSE)</f>
        <v>40000</v>
      </c>
      <c r="Z192" s="128" t="s">
        <v>97</v>
      </c>
      <c r="AA192" s="29">
        <f>VLOOKUP(Z192,Sheet2!$A$3:$B$99,2,FALSE)</f>
        <v>10000</v>
      </c>
      <c r="AB192" s="142" t="s">
        <v>78</v>
      </c>
      <c r="AC192" s="29">
        <f>VLOOKUP(AB192,Sheet2!$A$3:$B$99,2,FALSE)</f>
        <v>10000</v>
      </c>
      <c r="AD192" s="129" t="s">
        <v>201</v>
      </c>
      <c r="AE192" s="30">
        <f>VLOOKUP(AD192,Sheet2!$A$3:$B$99,2,FALSE)</f>
        <v>0</v>
      </c>
      <c r="AF192" s="131" t="s">
        <v>202</v>
      </c>
      <c r="AG192" s="30">
        <f>VLOOKUP(AF192,Sheet2!$A$3:$B$99,2,FALSE)</f>
        <v>0</v>
      </c>
    </row>
    <row r="193" spans="1:33" ht="9.6999999999999993" customHeight="1">
      <c r="A193" s="50">
        <v>192</v>
      </c>
      <c r="B193" s="49" t="s">
        <v>112</v>
      </c>
      <c r="C193" s="52" t="s">
        <v>228</v>
      </c>
      <c r="D193" s="54" t="s">
        <v>229</v>
      </c>
      <c r="E193" s="19">
        <f t="shared" si="2"/>
        <v>2370233</v>
      </c>
      <c r="F193" s="33" t="s">
        <v>35</v>
      </c>
      <c r="G193" s="21">
        <f>VLOOKUP(F193,Sheet2!$A$3:$B$99,2,FALSE)</f>
        <v>40000</v>
      </c>
      <c r="H193" s="33" t="s">
        <v>94</v>
      </c>
      <c r="I193" s="21">
        <f>VLOOKUP(H193,Sheet2!$A$3:$B$99,2,FALSE)</f>
        <v>1800000</v>
      </c>
      <c r="J193" s="135" t="s">
        <v>170</v>
      </c>
      <c r="K193" s="24">
        <f>VLOOKUP(J193,Sheet2!$A$3:$B$99,2,FALSE)</f>
        <v>10000</v>
      </c>
      <c r="L193" s="34" t="s">
        <v>39</v>
      </c>
      <c r="M193" s="24">
        <f>VLOOKUP(L193,Sheet2!$A$3:$B$99,2,FALSE)</f>
        <v>270000</v>
      </c>
      <c r="N193" s="35" t="s">
        <v>72</v>
      </c>
      <c r="O193" s="26">
        <f>VLOOKUP(N193,Sheet2!$A$3:$B$99,2,FALSE)</f>
        <v>92833</v>
      </c>
      <c r="P193" s="133" t="s">
        <v>54</v>
      </c>
      <c r="Q193" s="26">
        <f>VLOOKUP(P193,Sheet2!$A$3:$B$99,2,FALSE)</f>
        <v>10000</v>
      </c>
      <c r="R193" s="133" t="s">
        <v>173</v>
      </c>
      <c r="S193" s="26">
        <f>VLOOKUP(R193,Sheet2!$A$3:$B$99,2,FALSE)</f>
        <v>10000</v>
      </c>
      <c r="T193" s="36" t="s">
        <v>85</v>
      </c>
      <c r="U193" s="27">
        <v>0</v>
      </c>
      <c r="V193" s="36" t="s">
        <v>189</v>
      </c>
      <c r="W193" s="27">
        <f>VLOOKUP(V193,Sheet2!$A$3:$B$99,2,FALSE)</f>
        <v>27400</v>
      </c>
      <c r="X193" s="36" t="s">
        <v>192</v>
      </c>
      <c r="Y193" s="27">
        <f>VLOOKUP(X193,Sheet2!$A$3:$B$99,2,FALSE)</f>
        <v>40000</v>
      </c>
      <c r="Z193" s="128" t="s">
        <v>207</v>
      </c>
      <c r="AA193" s="29">
        <f>VLOOKUP(Z193,Sheet2!$A$3:$B$99,2,FALSE)</f>
        <v>10000</v>
      </c>
      <c r="AB193" s="142" t="s">
        <v>78</v>
      </c>
      <c r="AC193" s="29">
        <f>VLOOKUP(AB193,Sheet2!$A$3:$B$99,2,FALSE)</f>
        <v>10000</v>
      </c>
      <c r="AD193" s="137" t="s">
        <v>196</v>
      </c>
      <c r="AE193" s="30">
        <f>VLOOKUP(AD193,Sheet2!$A$3:$B$99,2,FALSE)</f>
        <v>50000</v>
      </c>
      <c r="AF193" s="131" t="s">
        <v>202</v>
      </c>
      <c r="AG193" s="30">
        <f>VLOOKUP(AF193,Sheet2!$A$3:$B$99,2,FALSE)</f>
        <v>0</v>
      </c>
    </row>
    <row r="194" spans="1:33" ht="9.6999999999999993" customHeight="1">
      <c r="A194" s="50">
        <v>193</v>
      </c>
      <c r="B194" s="49" t="s">
        <v>570</v>
      </c>
      <c r="C194" s="52" t="s">
        <v>567</v>
      </c>
      <c r="D194" s="54" t="s">
        <v>565</v>
      </c>
      <c r="E194" s="19">
        <f t="shared" ref="E194:E257" si="3">SUM(G194)+I194+K194+M194+O194+Q194+S194+U194+W194+Y194+AA194+AC194+AE194+AG194</f>
        <v>2369633</v>
      </c>
      <c r="F194" s="33" t="s">
        <v>53</v>
      </c>
      <c r="G194" s="21">
        <f>VLOOKUP(F194,Sheet2!$A$3:$B$99,2,FALSE)</f>
        <v>40000</v>
      </c>
      <c r="H194" s="33" t="s">
        <v>94</v>
      </c>
      <c r="I194" s="21">
        <f>VLOOKUP(H194,Sheet2!$A$3:$B$99,2,FALSE)</f>
        <v>1800000</v>
      </c>
      <c r="J194" s="140" t="s">
        <v>58</v>
      </c>
      <c r="K194" s="24">
        <f>VLOOKUP(J194,Sheet2!$A$3:$B$99,2,FALSE)</f>
        <v>10000</v>
      </c>
      <c r="L194" s="34" t="s">
        <v>59</v>
      </c>
      <c r="M194" s="24">
        <f>VLOOKUP(L194,Sheet2!$A$3:$B$99,2,FALSE)</f>
        <v>30000</v>
      </c>
      <c r="N194" s="35" t="s">
        <v>109</v>
      </c>
      <c r="O194" s="26">
        <f>VLOOKUP(N194,Sheet2!$A$3:$B$99,2,FALSE)</f>
        <v>68000</v>
      </c>
      <c r="P194" s="35" t="s">
        <v>72</v>
      </c>
      <c r="Q194" s="26">
        <f>VLOOKUP(P194,Sheet2!$A$3:$B$99,2,FALSE)</f>
        <v>92833</v>
      </c>
      <c r="R194" s="35" t="s">
        <v>179</v>
      </c>
      <c r="S194" s="26">
        <f>VLOOKUP(R194,Sheet2!$A$3:$B$99,2,FALSE)</f>
        <v>155000</v>
      </c>
      <c r="T194" s="132" t="s">
        <v>75</v>
      </c>
      <c r="U194" s="27">
        <f>VLOOKUP(T194,Sheet2!$A$3:$B$99,2,FALSE)</f>
        <v>10000</v>
      </c>
      <c r="V194" s="36" t="s">
        <v>86</v>
      </c>
      <c r="W194" s="27">
        <f>VLOOKUP(V194,Sheet2!$A$3:$B$99,2,FALSE)</f>
        <v>120000</v>
      </c>
      <c r="X194" s="139" t="s">
        <v>193</v>
      </c>
      <c r="Y194" s="27">
        <f>VLOOKUP(X194,Sheet2!$A$3:$B$99,2,FALSE)</f>
        <v>10000</v>
      </c>
      <c r="Z194" s="37" t="s">
        <v>76</v>
      </c>
      <c r="AA194" s="29">
        <f>VLOOKUP(Z194,Sheet2!$A$3:$B$99,2,FALSE)</f>
        <v>23800</v>
      </c>
      <c r="AB194" s="128" t="s">
        <v>207</v>
      </c>
      <c r="AC194" s="29">
        <f>VLOOKUP(AB194,Sheet2!$A$3:$B$99,2,FALSE)</f>
        <v>10000</v>
      </c>
      <c r="AD194" s="129" t="s">
        <v>198</v>
      </c>
      <c r="AE194" s="30">
        <f>VLOOKUP(AD194,Sheet2!$A$3:$B$99,2,FALSE)</f>
        <v>0</v>
      </c>
      <c r="AF194" s="131" t="s">
        <v>201</v>
      </c>
      <c r="AG194" s="30">
        <f>VLOOKUP(AF194,Sheet2!$A$3:$B$99,2,FALSE)</f>
        <v>0</v>
      </c>
    </row>
    <row r="195" spans="1:33" ht="9.6999999999999993" customHeight="1">
      <c r="A195" s="48">
        <v>194</v>
      </c>
      <c r="B195" s="49" t="s">
        <v>614</v>
      </c>
      <c r="C195" s="52" t="s">
        <v>612</v>
      </c>
      <c r="D195" s="54" t="s">
        <v>615</v>
      </c>
      <c r="E195" s="19">
        <f t="shared" si="3"/>
        <v>2341066</v>
      </c>
      <c r="F195" s="33" t="s">
        <v>61</v>
      </c>
      <c r="G195" s="21">
        <f>VLOOKUP(F195,Sheet2!$A$3:$B$99,2,FALSE)</f>
        <v>68000</v>
      </c>
      <c r="H195" s="33" t="s">
        <v>94</v>
      </c>
      <c r="I195" s="21">
        <f>VLOOKUP(H195,Sheet2!$A$3:$B$99,2,FALSE)</f>
        <v>1800000</v>
      </c>
      <c r="J195" s="135" t="s">
        <v>170</v>
      </c>
      <c r="K195" s="24">
        <f>VLOOKUP(J195,Sheet2!$A$3:$B$99,2,FALSE)</f>
        <v>10000</v>
      </c>
      <c r="L195" s="34" t="s">
        <v>95</v>
      </c>
      <c r="M195" s="24">
        <f>VLOOKUP(L195,Sheet2!$A$3:$B$99,2,FALSE)</f>
        <v>40000</v>
      </c>
      <c r="N195" s="35" t="s">
        <v>72</v>
      </c>
      <c r="O195" s="26">
        <f>VLOOKUP(N195,Sheet2!$A$3:$B$99,2,FALSE)</f>
        <v>92833</v>
      </c>
      <c r="P195" s="35" t="s">
        <v>40</v>
      </c>
      <c r="Q195" s="26">
        <f>VLOOKUP(P195,Sheet2!$A$3:$B$99,2,FALSE)</f>
        <v>92833</v>
      </c>
      <c r="R195" s="133" t="s">
        <v>54</v>
      </c>
      <c r="S195" s="26">
        <f>VLOOKUP(R195,Sheet2!$A$3:$B$99,2,FALSE)</f>
        <v>10000</v>
      </c>
      <c r="T195" s="132" t="s">
        <v>75</v>
      </c>
      <c r="U195" s="27">
        <f>VLOOKUP(T195,Sheet2!$A$3:$B$99,2,FALSE)</f>
        <v>10000</v>
      </c>
      <c r="V195" s="36" t="s">
        <v>86</v>
      </c>
      <c r="W195" s="27">
        <f>VLOOKUP(V195,Sheet2!$A$3:$B$99,2,FALSE)</f>
        <v>120000</v>
      </c>
      <c r="X195" s="36" t="s">
        <v>189</v>
      </c>
      <c r="Y195" s="27">
        <f>VLOOKUP(X195,Sheet2!$A$3:$B$99,2,FALSE)</f>
        <v>27400</v>
      </c>
      <c r="Z195" s="128" t="s">
        <v>44</v>
      </c>
      <c r="AA195" s="29">
        <f>VLOOKUP(Z195,Sheet2!$A$3:$B$99,2,FALSE)</f>
        <v>10000</v>
      </c>
      <c r="AB195" s="142" t="s">
        <v>78</v>
      </c>
      <c r="AC195" s="29">
        <f>VLOOKUP(AB195,Sheet2!$A$3:$B$99,2,FALSE)</f>
        <v>10000</v>
      </c>
      <c r="AD195" s="137" t="s">
        <v>196</v>
      </c>
      <c r="AE195" s="30">
        <f>VLOOKUP(AD195,Sheet2!$A$3:$B$99,2,FALSE)</f>
        <v>50000</v>
      </c>
      <c r="AF195" s="131" t="s">
        <v>202</v>
      </c>
      <c r="AG195" s="30">
        <f>VLOOKUP(AF195,Sheet2!$A$3:$B$99,2,FALSE)</f>
        <v>0</v>
      </c>
    </row>
    <row r="196" spans="1:33" ht="9.6999999999999993" customHeight="1">
      <c r="A196" s="48">
        <v>195</v>
      </c>
      <c r="B196" s="49" t="s">
        <v>493</v>
      </c>
      <c r="C196" s="52" t="s">
        <v>492</v>
      </c>
      <c r="D196" s="54" t="s">
        <v>493</v>
      </c>
      <c r="E196" s="19">
        <f t="shared" si="3"/>
        <v>2309600</v>
      </c>
      <c r="F196" s="33" t="s">
        <v>61</v>
      </c>
      <c r="G196" s="21">
        <f>VLOOKUP(F196,Sheet2!$A$3:$B$99,2,FALSE)</f>
        <v>68000</v>
      </c>
      <c r="H196" s="33" t="s">
        <v>94</v>
      </c>
      <c r="I196" s="21">
        <f>VLOOKUP(H196,Sheet2!$A$3:$B$99,2,FALSE)</f>
        <v>1800000</v>
      </c>
      <c r="J196" s="136" t="s">
        <v>33</v>
      </c>
      <c r="K196" s="24">
        <f>VLOOKUP(J196,Sheet2!$A$3:$B$99,2,FALSE)</f>
        <v>10000</v>
      </c>
      <c r="L196" s="34" t="s">
        <v>59</v>
      </c>
      <c r="M196" s="24">
        <f>VLOOKUP(L196,Sheet2!$A$3:$B$99,2,FALSE)</f>
        <v>30000</v>
      </c>
      <c r="N196" s="35" t="s">
        <v>178</v>
      </c>
      <c r="O196" s="26">
        <f>VLOOKUP(N196,Sheet2!$A$3:$B$99,2,FALSE)</f>
        <v>54000</v>
      </c>
      <c r="P196" s="35" t="s">
        <v>175</v>
      </c>
      <c r="Q196" s="26">
        <f>VLOOKUP(P196,Sheet2!$A$3:$B$99,2,FALSE)</f>
        <v>54000</v>
      </c>
      <c r="R196" s="35" t="s">
        <v>179</v>
      </c>
      <c r="S196" s="26">
        <f>VLOOKUP(R196,Sheet2!$A$3:$B$99,2,FALSE)</f>
        <v>155000</v>
      </c>
      <c r="T196" s="36" t="s">
        <v>189</v>
      </c>
      <c r="U196" s="27">
        <f>VLOOKUP(T196,Sheet2!$A$3:$B$99,2,FALSE)</f>
        <v>27400</v>
      </c>
      <c r="V196" s="36" t="s">
        <v>184</v>
      </c>
      <c r="W196" s="27">
        <f>VLOOKUP(V196,Sheet2!$A$3:$B$99,2,FALSE)</f>
        <v>68000</v>
      </c>
      <c r="X196" s="132" t="s">
        <v>190</v>
      </c>
      <c r="Y196" s="27">
        <f>VLOOKUP(X196,Sheet2!$A$3:$B$99,2,FALSE)</f>
        <v>10000</v>
      </c>
      <c r="Z196" s="37" t="s">
        <v>38</v>
      </c>
      <c r="AA196" s="29">
        <f>VLOOKUP(Z196,Sheet2!$A$3:$B$99,2,FALSE)</f>
        <v>23200</v>
      </c>
      <c r="AB196" s="142" t="s">
        <v>78</v>
      </c>
      <c r="AC196" s="29">
        <f>VLOOKUP(AB196,Sheet2!$A$3:$B$99,2,FALSE)</f>
        <v>10000</v>
      </c>
      <c r="AD196" s="129" t="s">
        <v>197</v>
      </c>
      <c r="AE196" s="30">
        <f>VLOOKUP(AD196,Sheet2!$A$3:$B$99,2,FALSE)</f>
        <v>0</v>
      </c>
      <c r="AF196" s="131" t="s">
        <v>199</v>
      </c>
      <c r="AG196" s="30">
        <f>VLOOKUP(AF196,Sheet2!$A$3:$B$99,2,FALSE)</f>
        <v>0</v>
      </c>
    </row>
    <row r="197" spans="1:33" ht="9.6999999999999993" customHeight="1">
      <c r="A197" s="50">
        <v>196</v>
      </c>
      <c r="B197" s="51" t="s">
        <v>113</v>
      </c>
      <c r="C197" s="52" t="s">
        <v>114</v>
      </c>
      <c r="D197" s="54" t="s">
        <v>113</v>
      </c>
      <c r="E197" s="19">
        <f t="shared" si="3"/>
        <v>2294466</v>
      </c>
      <c r="F197" s="33" t="s">
        <v>53</v>
      </c>
      <c r="G197" s="21">
        <f>VLOOKUP(F197,Sheet2!$A$3:$B$99,2,FALSE)</f>
        <v>40000</v>
      </c>
      <c r="H197" s="33" t="s">
        <v>94</v>
      </c>
      <c r="I197" s="21">
        <f>VLOOKUP(H197,Sheet2!$A$3:$B$99,2,FALSE)</f>
        <v>1800000</v>
      </c>
      <c r="J197" s="135" t="s">
        <v>170</v>
      </c>
      <c r="K197" s="24">
        <f>VLOOKUP(J197,Sheet2!$A$3:$B$99,2,FALSE)</f>
        <v>10000</v>
      </c>
      <c r="L197" s="34" t="s">
        <v>96</v>
      </c>
      <c r="M197" s="24">
        <f>VLOOKUP(L197,Sheet2!$A$3:$B$99,2,FALSE)</f>
        <v>92833</v>
      </c>
      <c r="N197" s="141" t="s">
        <v>57</v>
      </c>
      <c r="O197" s="26">
        <f>VLOOKUP(N197,Sheet2!$A$3:$B$99,2,FALSE)</f>
        <v>10000</v>
      </c>
      <c r="P197" s="35" t="s">
        <v>72</v>
      </c>
      <c r="Q197" s="26">
        <f>VLOOKUP(P197,Sheet2!$A$3:$B$99,2,FALSE)</f>
        <v>92833</v>
      </c>
      <c r="R197" s="35" t="s">
        <v>179</v>
      </c>
      <c r="S197" s="26">
        <f>VLOOKUP(R197,Sheet2!$A$3:$B$99,2,FALSE)</f>
        <v>155000</v>
      </c>
      <c r="T197" s="132" t="s">
        <v>75</v>
      </c>
      <c r="U197" s="27">
        <f>VLOOKUP(T197,Sheet2!$A$3:$B$99,2,FALSE)</f>
        <v>10000</v>
      </c>
      <c r="V197" s="139" t="s">
        <v>82</v>
      </c>
      <c r="W197" s="27">
        <f>VLOOKUP(V197,Sheet2!$A$3:$B$99,2,FALSE)</f>
        <v>10000</v>
      </c>
      <c r="X197" s="36" t="s">
        <v>195</v>
      </c>
      <c r="Y197" s="27">
        <f>VLOOKUP(X197,Sheet2!$A$3:$B$99,2,FALSE)</f>
        <v>40000</v>
      </c>
      <c r="Z197" s="37" t="s">
        <v>76</v>
      </c>
      <c r="AA197" s="29">
        <f>VLOOKUP(Z197,Sheet2!$A$3:$B$99,2,FALSE)</f>
        <v>23800</v>
      </c>
      <c r="AB197" s="128" t="s">
        <v>207</v>
      </c>
      <c r="AC197" s="29">
        <f>VLOOKUP(AB197,Sheet2!$A$3:$B$99,2,FALSE)</f>
        <v>10000</v>
      </c>
      <c r="AD197" s="129" t="s">
        <v>199</v>
      </c>
      <c r="AE197" s="30">
        <f>VLOOKUP(AD197,Sheet2!$A$3:$B$99,2,FALSE)</f>
        <v>0</v>
      </c>
      <c r="AF197" s="131" t="s">
        <v>201</v>
      </c>
      <c r="AG197" s="30">
        <f>VLOOKUP(AF197,Sheet2!$A$3:$B$99,2,FALSE)</f>
        <v>0</v>
      </c>
    </row>
    <row r="198" spans="1:33" ht="9.6999999999999993" customHeight="1">
      <c r="A198" s="50">
        <v>197</v>
      </c>
      <c r="B198" s="51" t="s">
        <v>629</v>
      </c>
      <c r="C198" s="52" t="s">
        <v>628</v>
      </c>
      <c r="D198" s="54" t="s">
        <v>420</v>
      </c>
      <c r="E198" s="19">
        <f t="shared" si="3"/>
        <v>2283033</v>
      </c>
      <c r="F198" s="33" t="s">
        <v>61</v>
      </c>
      <c r="G198" s="21">
        <f>VLOOKUP(F198,Sheet2!$A$3:$B$99,2,FALSE)</f>
        <v>68000</v>
      </c>
      <c r="H198" s="33" t="s">
        <v>65</v>
      </c>
      <c r="I198" s="21">
        <f>VLOOKUP(H198,Sheet2!$A$3:$B$99,2,FALSE)</f>
        <v>480000</v>
      </c>
      <c r="J198" s="34" t="s">
        <v>59</v>
      </c>
      <c r="K198" s="24">
        <f>VLOOKUP(J198,Sheet2!$A$3:$B$99,2,FALSE)</f>
        <v>30000</v>
      </c>
      <c r="L198" s="34" t="s">
        <v>60</v>
      </c>
      <c r="M198" s="24">
        <f>VLOOKUP(L198,Sheet2!$A$3:$B$99,2,FALSE)</f>
        <v>880000</v>
      </c>
      <c r="N198" s="35" t="s">
        <v>40</v>
      </c>
      <c r="O198" s="26">
        <f>VLOOKUP(N198,Sheet2!$A$3:$B$99,2,FALSE)</f>
        <v>92833</v>
      </c>
      <c r="P198" s="35" t="s">
        <v>172</v>
      </c>
      <c r="Q198" s="26">
        <f>VLOOKUP(P198,Sheet2!$A$3:$B$99,2,FALSE)</f>
        <v>335000</v>
      </c>
      <c r="R198" s="35" t="s">
        <v>81</v>
      </c>
      <c r="S198" s="26">
        <f>VLOOKUP(R198,Sheet2!$A$3:$B$99,2,FALSE)</f>
        <v>196000</v>
      </c>
      <c r="T198" s="139" t="s">
        <v>110</v>
      </c>
      <c r="U198" s="27">
        <f>VLOOKUP(T198,Sheet2!$A$3:$B$99,2,FALSE)</f>
        <v>10000</v>
      </c>
      <c r="V198" s="36" t="s">
        <v>184</v>
      </c>
      <c r="W198" s="27">
        <f>VLOOKUP(V198,Sheet2!$A$3:$B$99,2,FALSE)</f>
        <v>68000</v>
      </c>
      <c r="X198" s="36" t="s">
        <v>77</v>
      </c>
      <c r="Y198" s="27">
        <f>VLOOKUP(X198,Sheet2!$A$3:$B$99,2,FALSE)</f>
        <v>40000</v>
      </c>
      <c r="Z198" s="37" t="s">
        <v>38</v>
      </c>
      <c r="AA198" s="29">
        <f>VLOOKUP(Z198,Sheet2!$A$3:$B$99,2,FALSE)</f>
        <v>23200</v>
      </c>
      <c r="AB198" s="142" t="s">
        <v>78</v>
      </c>
      <c r="AC198" s="29">
        <f>VLOOKUP(AB198,Sheet2!$A$3:$B$99,2,FALSE)</f>
        <v>10000</v>
      </c>
      <c r="AD198" s="137" t="s">
        <v>196</v>
      </c>
      <c r="AE198" s="30">
        <f>VLOOKUP(AD198,Sheet2!$A$3:$B$99,2,FALSE)</f>
        <v>50000</v>
      </c>
      <c r="AF198" s="131" t="s">
        <v>202</v>
      </c>
      <c r="AG198" s="30">
        <f>VLOOKUP(AF198,Sheet2!$A$3:$B$99,2,FALSE)</f>
        <v>0</v>
      </c>
    </row>
    <row r="199" spans="1:33" ht="9.6999999999999993" customHeight="1">
      <c r="A199" s="48">
        <v>198</v>
      </c>
      <c r="B199" s="49" t="s">
        <v>251</v>
      </c>
      <c r="C199" s="52" t="s">
        <v>250</v>
      </c>
      <c r="D199" s="89" t="s">
        <v>249</v>
      </c>
      <c r="E199" s="19">
        <f t="shared" si="3"/>
        <v>2278866</v>
      </c>
      <c r="F199" s="33" t="s">
        <v>61</v>
      </c>
      <c r="G199" s="21">
        <f>VLOOKUP(F199,Sheet2!$A$3:$B$99,2,FALSE)</f>
        <v>68000</v>
      </c>
      <c r="H199" s="33" t="s">
        <v>34</v>
      </c>
      <c r="I199" s="21">
        <f>VLOOKUP(H199,Sheet2!$A$3:$B$99,2,FALSE)</f>
        <v>880000</v>
      </c>
      <c r="J199" s="34" t="s">
        <v>100</v>
      </c>
      <c r="K199" s="24">
        <f>VLOOKUP(J199,Sheet2!$A$3:$B$99,2,FALSE)</f>
        <v>400000</v>
      </c>
      <c r="L199" s="34" t="s">
        <v>96</v>
      </c>
      <c r="M199" s="24">
        <f>VLOOKUP(L199,Sheet2!$A$3:$B$99,2,FALSE)</f>
        <v>92833</v>
      </c>
      <c r="N199" s="35" t="s">
        <v>68</v>
      </c>
      <c r="O199" s="26">
        <f>VLOOKUP(N199,Sheet2!$A$3:$B$99,2,FALSE)</f>
        <v>196000</v>
      </c>
      <c r="P199" s="35" t="s">
        <v>81</v>
      </c>
      <c r="Q199" s="26">
        <f>VLOOKUP(P199,Sheet2!$A$3:$B$99,2,FALSE)</f>
        <v>196000</v>
      </c>
      <c r="R199" s="35" t="s">
        <v>32</v>
      </c>
      <c r="S199" s="26">
        <f>VLOOKUP(R199,Sheet2!$A$3:$B$99,2,FALSE)</f>
        <v>270000</v>
      </c>
      <c r="T199" s="139" t="s">
        <v>82</v>
      </c>
      <c r="U199" s="27">
        <f>VLOOKUP(T199,Sheet2!$A$3:$B$99,2,FALSE)</f>
        <v>10000</v>
      </c>
      <c r="V199" s="36" t="s">
        <v>195</v>
      </c>
      <c r="W199" s="27">
        <f>VLOOKUP(V199,Sheet2!$A$3:$B$99,2,FALSE)</f>
        <v>40000</v>
      </c>
      <c r="X199" s="36" t="s">
        <v>194</v>
      </c>
      <c r="Y199" s="27">
        <f>VLOOKUP(X199,Sheet2!$A$3:$B$99,2,FALSE)</f>
        <v>92833</v>
      </c>
      <c r="Z199" s="128" t="s">
        <v>43</v>
      </c>
      <c r="AA199" s="29">
        <f>VLOOKUP(Z199,Sheet2!$A$3:$B$99,2,FALSE)</f>
        <v>10000</v>
      </c>
      <c r="AB199" s="37" t="s">
        <v>38</v>
      </c>
      <c r="AC199" s="29">
        <f>VLOOKUP(AB199,Sheet2!$A$3:$B$99,2,FALSE)</f>
        <v>23200</v>
      </c>
      <c r="AD199" s="129" t="s">
        <v>198</v>
      </c>
      <c r="AE199" s="30">
        <f>VLOOKUP(AD199,Sheet2!$A$3:$B$99,2,FALSE)</f>
        <v>0</v>
      </c>
      <c r="AF199" s="131" t="s">
        <v>201</v>
      </c>
      <c r="AG199" s="30">
        <f>VLOOKUP(AF199,Sheet2!$A$3:$B$99,2,FALSE)</f>
        <v>0</v>
      </c>
    </row>
    <row r="200" spans="1:33" ht="9.6999999999999993" customHeight="1">
      <c r="A200" s="48">
        <v>199</v>
      </c>
      <c r="B200" s="49" t="s">
        <v>313</v>
      </c>
      <c r="C200" s="52" t="s">
        <v>312</v>
      </c>
      <c r="D200" s="54" t="s">
        <v>313</v>
      </c>
      <c r="E200" s="19">
        <f t="shared" si="3"/>
        <v>2272866</v>
      </c>
      <c r="F200" s="33" t="s">
        <v>53</v>
      </c>
      <c r="G200" s="21">
        <f>VLOOKUP(F200,Sheet2!$A$3:$B$99,2,FALSE)</f>
        <v>40000</v>
      </c>
      <c r="H200" s="33" t="s">
        <v>94</v>
      </c>
      <c r="I200" s="21">
        <f>VLOOKUP(H200,Sheet2!$A$3:$B$99,2,FALSE)</f>
        <v>1800000</v>
      </c>
      <c r="J200" s="140" t="s">
        <v>104</v>
      </c>
      <c r="K200" s="24">
        <f>VLOOKUP(J200,Sheet2!$A$3:$B$99,2,FALSE)</f>
        <v>10000</v>
      </c>
      <c r="L200" s="34" t="s">
        <v>96</v>
      </c>
      <c r="M200" s="24">
        <f>VLOOKUP(L200,Sheet2!$A$3:$B$99,2,FALSE)</f>
        <v>92833</v>
      </c>
      <c r="N200" s="35" t="s">
        <v>40</v>
      </c>
      <c r="O200" s="26">
        <f>VLOOKUP(N200,Sheet2!$A$3:$B$99,2,FALSE)</f>
        <v>92833</v>
      </c>
      <c r="P200" s="35" t="s">
        <v>175</v>
      </c>
      <c r="Q200" s="26">
        <f>VLOOKUP(P200,Sheet2!$A$3:$B$99,2,FALSE)</f>
        <v>54000</v>
      </c>
      <c r="R200" s="133" t="s">
        <v>173</v>
      </c>
      <c r="S200" s="26">
        <f>VLOOKUP(R200,Sheet2!$A$3:$B$99,2,FALSE)</f>
        <v>10000</v>
      </c>
      <c r="T200" s="132" t="s">
        <v>75</v>
      </c>
      <c r="U200" s="27">
        <f>VLOOKUP(T200,Sheet2!$A$3:$B$99,2,FALSE)</f>
        <v>10000</v>
      </c>
      <c r="V200" s="36" t="s">
        <v>86</v>
      </c>
      <c r="W200" s="27">
        <f>VLOOKUP(V200,Sheet2!$A$3:$B$99,2,FALSE)</f>
        <v>120000</v>
      </c>
      <c r="X200" s="139" t="s">
        <v>193</v>
      </c>
      <c r="Y200" s="27">
        <f>VLOOKUP(X200,Sheet2!$A$3:$B$99,2,FALSE)</f>
        <v>10000</v>
      </c>
      <c r="Z200" s="37" t="s">
        <v>38</v>
      </c>
      <c r="AA200" s="29">
        <f>VLOOKUP(Z200,Sheet2!$A$3:$B$99,2,FALSE)</f>
        <v>23200</v>
      </c>
      <c r="AB200" s="142" t="s">
        <v>78</v>
      </c>
      <c r="AC200" s="29">
        <f>VLOOKUP(AB200,Sheet2!$A$3:$B$99,2,FALSE)</f>
        <v>10000</v>
      </c>
      <c r="AD200" s="129" t="s">
        <v>201</v>
      </c>
      <c r="AE200" s="30">
        <f>VLOOKUP(AD200,Sheet2!$A$3:$B$99,2,FALSE)</f>
        <v>0</v>
      </c>
      <c r="AF200" s="131" t="s">
        <v>202</v>
      </c>
      <c r="AG200" s="30">
        <f>VLOOKUP(AF200,Sheet2!$A$3:$B$99,2,FALSE)</f>
        <v>0</v>
      </c>
    </row>
    <row r="201" spans="1:33" ht="9.6999999999999993" customHeight="1">
      <c r="A201" s="50">
        <v>200</v>
      </c>
      <c r="B201" s="49" t="s">
        <v>293</v>
      </c>
      <c r="C201" s="52" t="s">
        <v>292</v>
      </c>
      <c r="D201" s="54" t="s">
        <v>293</v>
      </c>
      <c r="E201" s="19">
        <f t="shared" si="3"/>
        <v>2246433</v>
      </c>
      <c r="F201" s="33" t="s">
        <v>56</v>
      </c>
      <c r="G201" s="21">
        <f>VLOOKUP(F201,Sheet2!$A$3:$B$99,2,FALSE)</f>
        <v>196000</v>
      </c>
      <c r="H201" s="33" t="s">
        <v>94</v>
      </c>
      <c r="I201" s="21">
        <f>VLOOKUP(H201,Sheet2!$A$3:$B$99,2,FALSE)</f>
        <v>1800000</v>
      </c>
      <c r="J201" s="140" t="s">
        <v>104</v>
      </c>
      <c r="K201" s="24">
        <f>VLOOKUP(J201,Sheet2!$A$3:$B$99,2,FALSE)</f>
        <v>10000</v>
      </c>
      <c r="L201" s="34" t="s">
        <v>59</v>
      </c>
      <c r="M201" s="24">
        <f>VLOOKUP(L201,Sheet2!$A$3:$B$99,2,FALSE)</f>
        <v>30000</v>
      </c>
      <c r="N201" s="141" t="s">
        <v>57</v>
      </c>
      <c r="O201" s="26">
        <f>VLOOKUP(N201,Sheet2!$A$3:$B$99,2,FALSE)</f>
        <v>10000</v>
      </c>
      <c r="P201" s="35" t="s">
        <v>72</v>
      </c>
      <c r="Q201" s="26">
        <f>VLOOKUP(P201,Sheet2!$A$3:$B$99,2,FALSE)</f>
        <v>92833</v>
      </c>
      <c r="R201" s="35" t="s">
        <v>74</v>
      </c>
      <c r="S201" s="26">
        <f>VLOOKUP(R201,Sheet2!$A$3:$B$99,2,FALSE)</f>
        <v>25600</v>
      </c>
      <c r="T201" s="139" t="s">
        <v>193</v>
      </c>
      <c r="U201" s="27">
        <f>VLOOKUP(T201,Sheet2!$A$3:$B$99,2,FALSE)</f>
        <v>10000</v>
      </c>
      <c r="V201" s="36" t="s">
        <v>180</v>
      </c>
      <c r="W201" s="27">
        <f>VLOOKUP(V201,Sheet2!$A$3:$B$99,2,FALSE)</f>
        <v>24600</v>
      </c>
      <c r="X201" s="36" t="s">
        <v>189</v>
      </c>
      <c r="Y201" s="27">
        <f>VLOOKUP(X201,Sheet2!$A$3:$B$99,2,FALSE)</f>
        <v>27400</v>
      </c>
      <c r="Z201" s="128" t="s">
        <v>69</v>
      </c>
      <c r="AA201" s="29">
        <f>VLOOKUP(Z201,Sheet2!$A$3:$B$99,2,FALSE)</f>
        <v>10000</v>
      </c>
      <c r="AB201" s="128" t="s">
        <v>207</v>
      </c>
      <c r="AC201" s="29">
        <f>VLOOKUP(AB201,Sheet2!$A$3:$B$99,2,FALSE)</f>
        <v>10000</v>
      </c>
      <c r="AD201" s="129" t="s">
        <v>197</v>
      </c>
      <c r="AE201" s="30">
        <f>VLOOKUP(AD201,Sheet2!$A$3:$B$99,2,FALSE)</f>
        <v>0</v>
      </c>
      <c r="AF201" s="131" t="s">
        <v>201</v>
      </c>
      <c r="AG201" s="30">
        <f>VLOOKUP(AF201,Sheet2!$A$3:$B$99,2,FALSE)</f>
        <v>0</v>
      </c>
    </row>
    <row r="202" spans="1:33" ht="9.6999999999999993" customHeight="1">
      <c r="A202" s="50">
        <v>201</v>
      </c>
      <c r="B202" s="49" t="s">
        <v>319</v>
      </c>
      <c r="C202" s="52" t="s">
        <v>314</v>
      </c>
      <c r="D202" s="51" t="s">
        <v>316</v>
      </c>
      <c r="E202" s="19">
        <f t="shared" si="3"/>
        <v>2207033</v>
      </c>
      <c r="F202" s="33" t="s">
        <v>61</v>
      </c>
      <c r="G202" s="21">
        <f>VLOOKUP(F202,Sheet2!$A$3:$B$99,2,FALSE)</f>
        <v>68000</v>
      </c>
      <c r="H202" s="33" t="s">
        <v>41</v>
      </c>
      <c r="I202" s="21">
        <f>VLOOKUP(H202,Sheet2!$A$3:$B$99,2,FALSE)</f>
        <v>335000</v>
      </c>
      <c r="J202" s="34" t="s">
        <v>95</v>
      </c>
      <c r="K202" s="24">
        <f>VLOOKUP(J202,Sheet2!$A$3:$B$99,2,FALSE)</f>
        <v>40000</v>
      </c>
      <c r="L202" s="34" t="s">
        <v>60</v>
      </c>
      <c r="M202" s="24">
        <f>VLOOKUP(L202,Sheet2!$A$3:$B$99,2,FALSE)</f>
        <v>880000</v>
      </c>
      <c r="N202" s="35" t="s">
        <v>81</v>
      </c>
      <c r="O202" s="26">
        <f>VLOOKUP(N202,Sheet2!$A$3:$B$99,2,FALSE)</f>
        <v>196000</v>
      </c>
      <c r="P202" s="35" t="s">
        <v>178</v>
      </c>
      <c r="Q202" s="26">
        <f>VLOOKUP(P202,Sheet2!$A$3:$B$99,2,FALSE)</f>
        <v>54000</v>
      </c>
      <c r="R202" s="35" t="s">
        <v>32</v>
      </c>
      <c r="S202" s="26">
        <f>VLOOKUP(R202,Sheet2!$A$3:$B$99,2,FALSE)</f>
        <v>270000</v>
      </c>
      <c r="T202" s="36" t="s">
        <v>184</v>
      </c>
      <c r="U202" s="27">
        <f>VLOOKUP(T202,Sheet2!$A$3:$B$99,2,FALSE)</f>
        <v>68000</v>
      </c>
      <c r="V202" s="36" t="s">
        <v>86</v>
      </c>
      <c r="W202" s="27">
        <f>VLOOKUP(V202,Sheet2!$A$3:$B$99,2,FALSE)</f>
        <v>120000</v>
      </c>
      <c r="X202" s="36" t="s">
        <v>194</v>
      </c>
      <c r="Y202" s="27">
        <f>VLOOKUP(X202,Sheet2!$A$3:$B$99,2,FALSE)</f>
        <v>92833</v>
      </c>
      <c r="Z202" s="37" t="s">
        <v>38</v>
      </c>
      <c r="AA202" s="29">
        <f>VLOOKUP(Z202,Sheet2!$A$3:$B$99,2,FALSE)</f>
        <v>23200</v>
      </c>
      <c r="AB202" s="128" t="s">
        <v>97</v>
      </c>
      <c r="AC202" s="29">
        <f>VLOOKUP(AB202,Sheet2!$A$3:$B$99,2,FALSE)</f>
        <v>10000</v>
      </c>
      <c r="AD202" s="137" t="s">
        <v>196</v>
      </c>
      <c r="AE202" s="30">
        <f>VLOOKUP(AD202,Sheet2!$A$3:$B$99,2,FALSE)</f>
        <v>50000</v>
      </c>
      <c r="AF202" s="131" t="s">
        <v>199</v>
      </c>
      <c r="AG202" s="30">
        <f>VLOOKUP(AF202,Sheet2!$A$3:$B$99,2,FALSE)</f>
        <v>0</v>
      </c>
    </row>
    <row r="203" spans="1:33" ht="9.6999999999999993" customHeight="1">
      <c r="A203" s="48">
        <v>202</v>
      </c>
      <c r="B203" s="49" t="s">
        <v>853</v>
      </c>
      <c r="C203" s="52" t="s">
        <v>851</v>
      </c>
      <c r="D203" s="54" t="s">
        <v>855</v>
      </c>
      <c r="E203" s="19">
        <f t="shared" si="3"/>
        <v>2171000</v>
      </c>
      <c r="F203" s="33" t="s">
        <v>41</v>
      </c>
      <c r="G203" s="42">
        <f>VLOOKUP(F203,Sheet2!$A$3:$B$99,2,FALSE)</f>
        <v>335000</v>
      </c>
      <c r="H203" s="33" t="s">
        <v>53</v>
      </c>
      <c r="I203" s="21">
        <f>VLOOKUP(H203,Sheet2!$A$3:$B$99,2,FALSE)</f>
        <v>40000</v>
      </c>
      <c r="J203" s="34" t="s">
        <v>95</v>
      </c>
      <c r="K203" s="24">
        <f>VLOOKUP(J203,Sheet2!$A$3:$B$99,2,FALSE)</f>
        <v>40000</v>
      </c>
      <c r="L203" s="34" t="s">
        <v>60</v>
      </c>
      <c r="M203" s="24">
        <f>VLOOKUP(L203,Sheet2!$A$3:$B$99,2,FALSE)</f>
        <v>880000</v>
      </c>
      <c r="N203" s="35" t="s">
        <v>68</v>
      </c>
      <c r="O203" s="26">
        <f>VLOOKUP(N203,Sheet2!$A$3:$B$99,2,FALSE)</f>
        <v>196000</v>
      </c>
      <c r="P203" s="35" t="s">
        <v>172</v>
      </c>
      <c r="Q203" s="26">
        <f>VLOOKUP(P203,Sheet2!$A$3:$B$99,2,FALSE)</f>
        <v>335000</v>
      </c>
      <c r="R203" s="35" t="s">
        <v>179</v>
      </c>
      <c r="S203" s="26">
        <f>VLOOKUP(R203,Sheet2!$A$3:$B$99,2,FALSE)</f>
        <v>155000</v>
      </c>
      <c r="T203" s="36" t="s">
        <v>86</v>
      </c>
      <c r="U203" s="27">
        <f>VLOOKUP(T203,Sheet2!$A$3:$B$99,2,FALSE)</f>
        <v>120000</v>
      </c>
      <c r="V203" s="139" t="s">
        <v>82</v>
      </c>
      <c r="W203" s="27">
        <f>VLOOKUP(V203,Sheet2!$A$3:$B$99,2,FALSE)</f>
        <v>10000</v>
      </c>
      <c r="X203" s="36" t="s">
        <v>77</v>
      </c>
      <c r="Y203" s="27">
        <f>VLOOKUP(X203,Sheet2!$A$3:$B$99,2,FALSE)</f>
        <v>40000</v>
      </c>
      <c r="Z203" s="128" t="s">
        <v>207</v>
      </c>
      <c r="AA203" s="29">
        <f>VLOOKUP(Z203,Sheet2!$A$3:$B$99,2,FALSE)</f>
        <v>10000</v>
      </c>
      <c r="AB203" s="128" t="s">
        <v>97</v>
      </c>
      <c r="AC203" s="29">
        <f>VLOOKUP(AB203,Sheet2!$A$3:$B$99,2,FALSE)</f>
        <v>10000</v>
      </c>
      <c r="AD203" s="129" t="s">
        <v>198</v>
      </c>
      <c r="AE203" s="30">
        <f>VLOOKUP(AD203,Sheet2!$A$3:$B$99,2,FALSE)</f>
        <v>0</v>
      </c>
      <c r="AF203" s="131" t="s">
        <v>200</v>
      </c>
      <c r="AG203" s="30">
        <f>VLOOKUP(AF203,Sheet2!$A$3:$B$99,2,FALSE)</f>
        <v>0</v>
      </c>
    </row>
    <row r="204" spans="1:33" ht="9.6999999999999993" customHeight="1">
      <c r="A204" s="48">
        <v>203</v>
      </c>
      <c r="B204" s="49" t="s">
        <v>439</v>
      </c>
      <c r="C204" s="52" t="s">
        <v>438</v>
      </c>
      <c r="D204" s="54" t="s">
        <v>439</v>
      </c>
      <c r="E204" s="19">
        <f t="shared" si="3"/>
        <v>2155233</v>
      </c>
      <c r="F204" s="33" t="s">
        <v>53</v>
      </c>
      <c r="G204" s="21">
        <f>VLOOKUP(F204,Sheet2!$A$3:$B$99,2,FALSE)</f>
        <v>40000</v>
      </c>
      <c r="H204" s="33" t="s">
        <v>94</v>
      </c>
      <c r="I204" s="21">
        <f>VLOOKUP(H204,Sheet2!$A$3:$B$99,2,FALSE)</f>
        <v>1800000</v>
      </c>
      <c r="J204" s="34" t="s">
        <v>95</v>
      </c>
      <c r="K204" s="24">
        <f>VLOOKUP(J204,Sheet2!$A$3:$B$99,2,FALSE)</f>
        <v>40000</v>
      </c>
      <c r="L204" s="34" t="s">
        <v>42</v>
      </c>
      <c r="M204" s="24">
        <f>VLOOKUP(L204,Sheet2!$A$3:$B$99,2,FALSE)</f>
        <v>23800</v>
      </c>
      <c r="N204" s="35" t="s">
        <v>72</v>
      </c>
      <c r="O204" s="26">
        <f>VLOOKUP(N204,Sheet2!$A$3:$B$99,2,FALSE)</f>
        <v>92833</v>
      </c>
      <c r="P204" s="35" t="s">
        <v>62</v>
      </c>
      <c r="Q204" s="26">
        <f>VLOOKUP(P204,Sheet2!$A$3:$B$99,2,FALSE)</f>
        <v>68000</v>
      </c>
      <c r="R204" s="133" t="s">
        <v>108</v>
      </c>
      <c r="S204" s="26">
        <f>VLOOKUP(R204,Sheet2!$A$3:$B$99,2,FALSE)</f>
        <v>10000</v>
      </c>
      <c r="T204" s="132" t="s">
        <v>75</v>
      </c>
      <c r="U204" s="27">
        <f>VLOOKUP(T204,Sheet2!$A$3:$B$99,2,FALSE)</f>
        <v>10000</v>
      </c>
      <c r="V204" s="36" t="s">
        <v>189</v>
      </c>
      <c r="W204" s="27">
        <f>VLOOKUP(V204,Sheet2!$A$3:$B$99,2,FALSE)</f>
        <v>27400</v>
      </c>
      <c r="X204" s="139" t="s">
        <v>193</v>
      </c>
      <c r="Y204" s="27">
        <f>VLOOKUP(X204,Sheet2!$A$3:$B$99,2,FALSE)</f>
        <v>10000</v>
      </c>
      <c r="Z204" s="37" t="s">
        <v>38</v>
      </c>
      <c r="AA204" s="29">
        <f>VLOOKUP(Z204,Sheet2!$A$3:$B$99,2,FALSE)</f>
        <v>23200</v>
      </c>
      <c r="AB204" s="128" t="s">
        <v>97</v>
      </c>
      <c r="AC204" s="29">
        <f>VLOOKUP(AB204,Sheet2!$A$3:$B$99,2,FALSE)</f>
        <v>10000</v>
      </c>
      <c r="AD204" s="129" t="s">
        <v>198</v>
      </c>
      <c r="AE204" s="30">
        <f>VLOOKUP(AD204,Sheet2!$A$3:$B$99,2,FALSE)</f>
        <v>0</v>
      </c>
      <c r="AF204" s="131" t="s">
        <v>201</v>
      </c>
      <c r="AG204" s="30">
        <f>VLOOKUP(AF204,Sheet2!$A$3:$B$99,2,FALSE)</f>
        <v>0</v>
      </c>
    </row>
    <row r="205" spans="1:33" ht="9.6999999999999993" customHeight="1">
      <c r="A205" s="50">
        <v>204</v>
      </c>
      <c r="B205" s="49" t="s">
        <v>498</v>
      </c>
      <c r="C205" s="52" t="s">
        <v>499</v>
      </c>
      <c r="D205" s="89" t="s">
        <v>249</v>
      </c>
      <c r="E205" s="19">
        <f t="shared" si="3"/>
        <v>2154833</v>
      </c>
      <c r="F205" s="33" t="s">
        <v>61</v>
      </c>
      <c r="G205" s="21">
        <f>VLOOKUP(F205,Sheet2!$A$3:$B$99,2,FALSE)</f>
        <v>68000</v>
      </c>
      <c r="H205" s="33" t="s">
        <v>94</v>
      </c>
      <c r="I205" s="21">
        <f>VLOOKUP(H205,Sheet2!$A$3:$B$99,2,FALSE)</f>
        <v>1800000</v>
      </c>
      <c r="J205" s="34" t="s">
        <v>95</v>
      </c>
      <c r="K205" s="24">
        <f>VLOOKUP(J205,Sheet2!$A$3:$B$99,2,FALSE)</f>
        <v>40000</v>
      </c>
      <c r="L205" s="140" t="s">
        <v>58</v>
      </c>
      <c r="M205" s="24">
        <f>VLOOKUP(L205,Sheet2!$A$3:$B$99,2,FALSE)</f>
        <v>10000</v>
      </c>
      <c r="N205" s="35" t="s">
        <v>178</v>
      </c>
      <c r="O205" s="26">
        <f>VLOOKUP(N205,Sheet2!$A$3:$B$99,2,FALSE)</f>
        <v>54000</v>
      </c>
      <c r="P205" s="35" t="s">
        <v>72</v>
      </c>
      <c r="Q205" s="26">
        <f>VLOOKUP(P205,Sheet2!$A$3:$B$99,2,FALSE)</f>
        <v>92833</v>
      </c>
      <c r="R205" s="133" t="s">
        <v>173</v>
      </c>
      <c r="S205" s="26">
        <f>VLOOKUP(R205,Sheet2!$A$3:$B$99,2,FALSE)</f>
        <v>10000</v>
      </c>
      <c r="T205" s="132" t="s">
        <v>181</v>
      </c>
      <c r="U205" s="27">
        <f>VLOOKUP(T205,Sheet2!$A$3:$B$99,2,FALSE)</f>
        <v>10000</v>
      </c>
      <c r="V205" s="36" t="s">
        <v>192</v>
      </c>
      <c r="W205" s="27">
        <f>VLOOKUP(V205,Sheet2!$A$3:$B$99,2,FALSE)</f>
        <v>40000</v>
      </c>
      <c r="X205" s="139" t="s">
        <v>82</v>
      </c>
      <c r="Y205" s="27">
        <f>VLOOKUP(X205,Sheet2!$A$3:$B$99,2,FALSE)</f>
        <v>10000</v>
      </c>
      <c r="Z205" s="128" t="s">
        <v>97</v>
      </c>
      <c r="AA205" s="29">
        <f>VLOOKUP(Z205,Sheet2!$A$3:$B$99,2,FALSE)</f>
        <v>10000</v>
      </c>
      <c r="AB205" s="128" t="s">
        <v>207</v>
      </c>
      <c r="AC205" s="29">
        <f>VLOOKUP(AB205,Sheet2!$A$3:$B$99,2,FALSE)</f>
        <v>10000</v>
      </c>
      <c r="AD205" s="129" t="s">
        <v>198</v>
      </c>
      <c r="AE205" s="30">
        <f>VLOOKUP(AD205,Sheet2!$A$3:$B$99,2,FALSE)</f>
        <v>0</v>
      </c>
      <c r="AF205" s="131" t="s">
        <v>199</v>
      </c>
      <c r="AG205" s="30">
        <f>VLOOKUP(AF205,Sheet2!$A$3:$B$99,2,FALSE)</f>
        <v>0</v>
      </c>
    </row>
    <row r="206" spans="1:33" ht="9.6999999999999993" customHeight="1">
      <c r="A206" s="50">
        <v>205</v>
      </c>
      <c r="B206" s="51" t="s">
        <v>348</v>
      </c>
      <c r="C206" s="55" t="s">
        <v>346</v>
      </c>
      <c r="D206" s="54" t="s">
        <v>349</v>
      </c>
      <c r="E206" s="19">
        <f t="shared" si="3"/>
        <v>2150200</v>
      </c>
      <c r="F206" s="33" t="s">
        <v>65</v>
      </c>
      <c r="G206" s="21">
        <f>VLOOKUP(F206,Sheet2!$A$3:$B$99,2,FALSE)</f>
        <v>480000</v>
      </c>
      <c r="H206" s="33" t="s">
        <v>35</v>
      </c>
      <c r="I206" s="21">
        <f>VLOOKUP(H206,Sheet2!$A$3:$B$99,2,FALSE)</f>
        <v>40000</v>
      </c>
      <c r="J206" s="136" t="s">
        <v>33</v>
      </c>
      <c r="K206" s="24">
        <f>VLOOKUP(J206,Sheet2!$A$3:$B$99,2,FALSE)</f>
        <v>10000</v>
      </c>
      <c r="L206" s="34" t="s">
        <v>60</v>
      </c>
      <c r="M206" s="24">
        <f>VLOOKUP(L206,Sheet2!$A$3:$B$99,2,FALSE)</f>
        <v>880000</v>
      </c>
      <c r="N206" s="35" t="s">
        <v>109</v>
      </c>
      <c r="O206" s="26">
        <f>VLOOKUP(N206,Sheet2!$A$3:$B$99,2,FALSE)</f>
        <v>68000</v>
      </c>
      <c r="P206" s="35" t="s">
        <v>172</v>
      </c>
      <c r="Q206" s="26">
        <f>VLOOKUP(P206,Sheet2!$A$3:$B$99,2,FALSE)</f>
        <v>335000</v>
      </c>
      <c r="R206" s="35" t="s">
        <v>175</v>
      </c>
      <c r="S206" s="26">
        <f>VLOOKUP(R206,Sheet2!$A$3:$B$99,2,FALSE)</f>
        <v>54000</v>
      </c>
      <c r="T206" s="36" t="s">
        <v>86</v>
      </c>
      <c r="U206" s="27">
        <f>VLOOKUP(T206,Sheet2!$A$3:$B$99,2,FALSE)</f>
        <v>120000</v>
      </c>
      <c r="V206" s="36" t="s">
        <v>188</v>
      </c>
      <c r="W206" s="27">
        <f>VLOOKUP(V206,Sheet2!$A$3:$B$99,2,FALSE)</f>
        <v>40000</v>
      </c>
      <c r="X206" s="36" t="s">
        <v>192</v>
      </c>
      <c r="Y206" s="27">
        <f>VLOOKUP(X206,Sheet2!$A$3:$B$99,2,FALSE)</f>
        <v>40000</v>
      </c>
      <c r="Z206" s="37" t="s">
        <v>38</v>
      </c>
      <c r="AA206" s="29">
        <f>VLOOKUP(Z206,Sheet2!$A$3:$B$99,2,FALSE)</f>
        <v>23200</v>
      </c>
      <c r="AB206" s="142" t="s">
        <v>78</v>
      </c>
      <c r="AC206" s="29">
        <f>VLOOKUP(AB206,Sheet2!$A$3:$B$99,2,FALSE)</f>
        <v>10000</v>
      </c>
      <c r="AD206" s="137" t="s">
        <v>196</v>
      </c>
      <c r="AE206" s="30">
        <f>VLOOKUP(AD206,Sheet2!$A$3:$B$99,2,FALSE)</f>
        <v>50000</v>
      </c>
      <c r="AF206" s="131" t="s">
        <v>202</v>
      </c>
      <c r="AG206" s="30">
        <f>VLOOKUP(AF206,Sheet2!$A$3:$B$99,2,FALSE)</f>
        <v>0</v>
      </c>
    </row>
    <row r="207" spans="1:33" ht="9.6999999999999993" customHeight="1">
      <c r="A207" s="48">
        <v>206</v>
      </c>
      <c r="B207" s="49" t="s">
        <v>254</v>
      </c>
      <c r="C207" s="52" t="s">
        <v>255</v>
      </c>
      <c r="D207" s="54" t="s">
        <v>256</v>
      </c>
      <c r="E207" s="19">
        <f t="shared" si="3"/>
        <v>2143433</v>
      </c>
      <c r="F207" s="33" t="s">
        <v>65</v>
      </c>
      <c r="G207" s="21">
        <f>VLOOKUP(F207,Sheet2!$A$3:$B$99,2,FALSE)</f>
        <v>480000</v>
      </c>
      <c r="H207" s="33" t="s">
        <v>34</v>
      </c>
      <c r="I207" s="21">
        <f>VLOOKUP(H207,Sheet2!$A$3:$B$99,2,FALSE)</f>
        <v>880000</v>
      </c>
      <c r="J207" s="140" t="s">
        <v>58</v>
      </c>
      <c r="K207" s="24">
        <f>VLOOKUP(J207,Sheet2!$A$3:$B$99,2,FALSE)</f>
        <v>10000</v>
      </c>
      <c r="L207" s="34" t="s">
        <v>39</v>
      </c>
      <c r="M207" s="24">
        <f>VLOOKUP(L207,Sheet2!$A$3:$B$99,2,FALSE)</f>
        <v>270000</v>
      </c>
      <c r="N207" s="141" t="s">
        <v>57</v>
      </c>
      <c r="O207" s="26">
        <f>VLOOKUP(N207,Sheet2!$A$3:$B$99,2,FALSE)</f>
        <v>10000</v>
      </c>
      <c r="P207" s="35" t="s">
        <v>40</v>
      </c>
      <c r="Q207" s="26">
        <f>VLOOKUP(P207,Sheet2!$A$3:$B$99,2,FALSE)</f>
        <v>92833</v>
      </c>
      <c r="R207" s="35" t="s">
        <v>32</v>
      </c>
      <c r="S207" s="26">
        <f>VLOOKUP(R207,Sheet2!$A$3:$B$99,2,FALSE)</f>
        <v>270000</v>
      </c>
      <c r="T207" s="36" t="s">
        <v>189</v>
      </c>
      <c r="U207" s="27">
        <f>VLOOKUP(T207,Sheet2!$A$3:$B$99,2,FALSE)</f>
        <v>27400</v>
      </c>
      <c r="V207" s="139" t="s">
        <v>193</v>
      </c>
      <c r="W207" s="27">
        <f>VLOOKUP(V207,Sheet2!$A$3:$B$99,2,FALSE)</f>
        <v>10000</v>
      </c>
      <c r="X207" s="139" t="s">
        <v>185</v>
      </c>
      <c r="Y207" s="27">
        <f>VLOOKUP(X207,Sheet2!$A$3:$B$99,2,FALSE)</f>
        <v>10000</v>
      </c>
      <c r="Z207" s="128" t="s">
        <v>43</v>
      </c>
      <c r="AA207" s="29">
        <f>VLOOKUP(Z207,Sheet2!$A$3:$B$99,2,FALSE)</f>
        <v>10000</v>
      </c>
      <c r="AB207" s="37" t="s">
        <v>38</v>
      </c>
      <c r="AC207" s="29">
        <f>VLOOKUP(AB207,Sheet2!$A$3:$B$99,2,FALSE)</f>
        <v>23200</v>
      </c>
      <c r="AD207" s="137" t="s">
        <v>196</v>
      </c>
      <c r="AE207" s="30">
        <f>VLOOKUP(AD207,Sheet2!$A$3:$B$99,2,FALSE)</f>
        <v>50000</v>
      </c>
      <c r="AF207" s="131" t="s">
        <v>199</v>
      </c>
      <c r="AG207" s="30">
        <f>VLOOKUP(AF207,Sheet2!$A$3:$B$99,2,FALSE)</f>
        <v>0</v>
      </c>
    </row>
    <row r="208" spans="1:33" ht="9.6999999999999993" customHeight="1">
      <c r="A208" s="48">
        <v>207</v>
      </c>
      <c r="B208" s="49" t="s">
        <v>403</v>
      </c>
      <c r="C208" s="52" t="s">
        <v>404</v>
      </c>
      <c r="D208" s="54" t="s">
        <v>402</v>
      </c>
      <c r="E208" s="19">
        <f t="shared" si="3"/>
        <v>2128000</v>
      </c>
      <c r="F208" s="33" t="s">
        <v>53</v>
      </c>
      <c r="G208" s="21">
        <f>VLOOKUP(F208,Sheet2!$A$3:$B$99,2,FALSE)</f>
        <v>40000</v>
      </c>
      <c r="H208" s="33" t="s">
        <v>94</v>
      </c>
      <c r="I208" s="21">
        <f>VLOOKUP(H208,Sheet2!$A$3:$B$99,2,FALSE)</f>
        <v>1800000</v>
      </c>
      <c r="J208" s="34" t="s">
        <v>95</v>
      </c>
      <c r="K208" s="24">
        <f>VLOOKUP(J208,Sheet2!$A$3:$B$99,2,FALSE)</f>
        <v>40000</v>
      </c>
      <c r="L208" s="34" t="s">
        <v>59</v>
      </c>
      <c r="M208" s="24">
        <f>VLOOKUP(L208,Sheet2!$A$3:$B$99,2,FALSE)</f>
        <v>30000</v>
      </c>
      <c r="N208" s="35" t="s">
        <v>109</v>
      </c>
      <c r="O208" s="26">
        <f>VLOOKUP(N208,Sheet2!$A$3:$B$99,2,FALSE)</f>
        <v>68000</v>
      </c>
      <c r="P208" s="133" t="s">
        <v>54</v>
      </c>
      <c r="Q208" s="26">
        <f>VLOOKUP(P208,Sheet2!$A$3:$B$99,2,FALSE)</f>
        <v>10000</v>
      </c>
      <c r="R208" s="133" t="s">
        <v>108</v>
      </c>
      <c r="S208" s="26">
        <f>VLOOKUP(R208,Sheet2!$A$3:$B$99,2,FALSE)</f>
        <v>10000</v>
      </c>
      <c r="T208" s="132" t="s">
        <v>75</v>
      </c>
      <c r="U208" s="27">
        <f>VLOOKUP(T208,Sheet2!$A$3:$B$99,2,FALSE)</f>
        <v>10000</v>
      </c>
      <c r="V208" s="139" t="s">
        <v>110</v>
      </c>
      <c r="W208" s="27">
        <f>VLOOKUP(V208,Sheet2!$A$3:$B$99,2,FALSE)</f>
        <v>10000</v>
      </c>
      <c r="X208" s="36" t="s">
        <v>77</v>
      </c>
      <c r="Y208" s="27">
        <f>VLOOKUP(X208,Sheet2!$A$3:$B$99,2,FALSE)</f>
        <v>40000</v>
      </c>
      <c r="Z208" s="128" t="s">
        <v>97</v>
      </c>
      <c r="AA208" s="29">
        <f>VLOOKUP(Z208,Sheet2!$A$3:$B$99,2,FALSE)</f>
        <v>10000</v>
      </c>
      <c r="AB208" s="142" t="s">
        <v>78</v>
      </c>
      <c r="AC208" s="29">
        <f>VLOOKUP(AB208,Sheet2!$A$3:$B$99,2,FALSE)</f>
        <v>10000</v>
      </c>
      <c r="AD208" s="137" t="s">
        <v>196</v>
      </c>
      <c r="AE208" s="30">
        <f>VLOOKUP(AD208,Sheet2!$A$3:$B$99,2,FALSE)</f>
        <v>50000</v>
      </c>
      <c r="AF208" s="131" t="s">
        <v>201</v>
      </c>
      <c r="AG208" s="30">
        <f>VLOOKUP(AF208,Sheet2!$A$3:$B$99,2,FALSE)</f>
        <v>0</v>
      </c>
    </row>
    <row r="209" spans="1:33" ht="9.6999999999999993" customHeight="1">
      <c r="A209" s="50">
        <v>208</v>
      </c>
      <c r="B209" s="51" t="s">
        <v>300</v>
      </c>
      <c r="C209" s="52" t="s">
        <v>299</v>
      </c>
      <c r="D209" s="54" t="s">
        <v>298</v>
      </c>
      <c r="E209" s="19">
        <f t="shared" si="3"/>
        <v>2121000</v>
      </c>
      <c r="F209" s="33" t="s">
        <v>61</v>
      </c>
      <c r="G209" s="21">
        <f>VLOOKUP(F209,Sheet2!$A$3:$B$99,2,FALSE)</f>
        <v>68000</v>
      </c>
      <c r="H209" s="33" t="s">
        <v>41</v>
      </c>
      <c r="I209" s="21">
        <f>VLOOKUP(H209,Sheet2!$A$3:$B$99,2,FALSE)</f>
        <v>335000</v>
      </c>
      <c r="J209" s="34" t="s">
        <v>95</v>
      </c>
      <c r="K209" s="24">
        <f>VLOOKUP(J209,Sheet2!$A$3:$B$99,2,FALSE)</f>
        <v>40000</v>
      </c>
      <c r="L209" s="34" t="s">
        <v>60</v>
      </c>
      <c r="M209" s="24">
        <f>VLOOKUP(L209,Sheet2!$A$3:$B$99,2,FALSE)</f>
        <v>880000</v>
      </c>
      <c r="N209" s="35" t="s">
        <v>109</v>
      </c>
      <c r="O209" s="26">
        <f>VLOOKUP(N209,Sheet2!$A$3:$B$99,2,FALSE)</f>
        <v>68000</v>
      </c>
      <c r="P209" s="35" t="s">
        <v>172</v>
      </c>
      <c r="Q209" s="26">
        <f>VLOOKUP(P209,Sheet2!$A$3:$B$99,2,FALSE)</f>
        <v>335000</v>
      </c>
      <c r="R209" s="35" t="s">
        <v>179</v>
      </c>
      <c r="S209" s="26">
        <f>VLOOKUP(R209,Sheet2!$A$3:$B$99,2,FALSE)</f>
        <v>155000</v>
      </c>
      <c r="T209" s="132" t="s">
        <v>75</v>
      </c>
      <c r="U209" s="27">
        <f>VLOOKUP(T209,Sheet2!$A$3:$B$99,2,FALSE)</f>
        <v>10000</v>
      </c>
      <c r="V209" s="36" t="s">
        <v>86</v>
      </c>
      <c r="W209" s="27">
        <f>VLOOKUP(V209,Sheet2!$A$3:$B$99,2,FALSE)</f>
        <v>120000</v>
      </c>
      <c r="X209" s="36" t="s">
        <v>77</v>
      </c>
      <c r="Y209" s="27">
        <f>VLOOKUP(X209,Sheet2!$A$3:$B$99,2,FALSE)</f>
        <v>40000</v>
      </c>
      <c r="Z209" s="128" t="s">
        <v>43</v>
      </c>
      <c r="AA209" s="29">
        <f>VLOOKUP(Z209,Sheet2!$A$3:$B$99,2,FALSE)</f>
        <v>10000</v>
      </c>
      <c r="AB209" s="142" t="s">
        <v>78</v>
      </c>
      <c r="AC209" s="29">
        <f>VLOOKUP(AB209,Sheet2!$A$3:$B$99,2,FALSE)</f>
        <v>10000</v>
      </c>
      <c r="AD209" s="137" t="s">
        <v>196</v>
      </c>
      <c r="AE209" s="30">
        <f>VLOOKUP(AD209,Sheet2!$A$3:$B$99,2,FALSE)</f>
        <v>50000</v>
      </c>
      <c r="AF209" s="131" t="s">
        <v>198</v>
      </c>
      <c r="AG209" s="30">
        <f>VLOOKUP(AF209,Sheet2!$A$3:$B$99,2,FALSE)</f>
        <v>0</v>
      </c>
    </row>
    <row r="210" spans="1:33" ht="9.6999999999999993" customHeight="1">
      <c r="A210" s="50">
        <v>209</v>
      </c>
      <c r="B210" s="49" t="s">
        <v>593</v>
      </c>
      <c r="C210" s="52" t="s">
        <v>594</v>
      </c>
      <c r="D210" s="54" t="s">
        <v>595</v>
      </c>
      <c r="E210" s="19">
        <f t="shared" si="3"/>
        <v>2109633</v>
      </c>
      <c r="F210" s="33" t="s">
        <v>61</v>
      </c>
      <c r="G210" s="21">
        <f>VLOOKUP(F210,Sheet2!$A$3:$B$99,2,FALSE)</f>
        <v>68000</v>
      </c>
      <c r="H210" s="33" t="s">
        <v>94</v>
      </c>
      <c r="I210" s="21">
        <f>VLOOKUP(H210,Sheet2!$A$3:$B$99,2,FALSE)</f>
        <v>1800000</v>
      </c>
      <c r="J210" s="135" t="s">
        <v>170</v>
      </c>
      <c r="K210" s="24">
        <f>VLOOKUP(J210,Sheet2!$A$3:$B$99,2,FALSE)</f>
        <v>10000</v>
      </c>
      <c r="L210" s="136" t="s">
        <v>101</v>
      </c>
      <c r="M210" s="24">
        <f>VLOOKUP(L210,Sheet2!$A$3:$B$99,2,FALSE)</f>
        <v>10000</v>
      </c>
      <c r="N210" s="141" t="s">
        <v>57</v>
      </c>
      <c r="O210" s="26">
        <f>VLOOKUP(N210,Sheet2!$A$3:$B$99,2,FALSE)</f>
        <v>10000</v>
      </c>
      <c r="P210" s="35" t="s">
        <v>40</v>
      </c>
      <c r="Q210" s="26">
        <f>VLOOKUP(P210,Sheet2!$A$3:$B$99,2,FALSE)</f>
        <v>92833</v>
      </c>
      <c r="R210" s="35" t="s">
        <v>74</v>
      </c>
      <c r="S210" s="26">
        <f>VLOOKUP(R210,Sheet2!$A$3:$B$99,2,FALSE)</f>
        <v>25600</v>
      </c>
      <c r="T210" s="132" t="s">
        <v>75</v>
      </c>
      <c r="U210" s="27">
        <f>VLOOKUP(T210,Sheet2!$A$3:$B$99,2,FALSE)</f>
        <v>10000</v>
      </c>
      <c r="V210" s="139" t="s">
        <v>193</v>
      </c>
      <c r="W210" s="27">
        <f>VLOOKUP(V210,Sheet2!$A$3:$B$99,2,FALSE)</f>
        <v>10000</v>
      </c>
      <c r="X210" s="36" t="s">
        <v>77</v>
      </c>
      <c r="Y210" s="27">
        <f>VLOOKUP(X210,Sheet2!$A$3:$B$99,2,FALSE)</f>
        <v>40000</v>
      </c>
      <c r="Z210" s="37" t="s">
        <v>38</v>
      </c>
      <c r="AA210" s="29">
        <f>VLOOKUP(Z210,Sheet2!$A$3:$B$99,2,FALSE)</f>
        <v>23200</v>
      </c>
      <c r="AB210" s="128" t="s">
        <v>47</v>
      </c>
      <c r="AC210" s="29">
        <f>VLOOKUP(AB210,Sheet2!$A$3:$B$99,2,FALSE)</f>
        <v>10000</v>
      </c>
      <c r="AD210" s="129" t="s">
        <v>199</v>
      </c>
      <c r="AE210" s="30">
        <f>VLOOKUP(AD210,Sheet2!$A$3:$B$99,2,FALSE)</f>
        <v>0</v>
      </c>
      <c r="AF210" s="131" t="s">
        <v>202</v>
      </c>
      <c r="AG210" s="30">
        <f>VLOOKUP(AF210,Sheet2!$A$3:$B$99,2,FALSE)</f>
        <v>0</v>
      </c>
    </row>
    <row r="211" spans="1:33" ht="9.6999999999999993" customHeight="1">
      <c r="A211" s="48">
        <v>210</v>
      </c>
      <c r="B211" s="49" t="s">
        <v>361</v>
      </c>
      <c r="C211" s="52" t="s">
        <v>322</v>
      </c>
      <c r="D211" s="54" t="s">
        <v>323</v>
      </c>
      <c r="E211" s="19">
        <f t="shared" si="3"/>
        <v>2100233</v>
      </c>
      <c r="F211" s="33" t="s">
        <v>65</v>
      </c>
      <c r="G211" s="21">
        <f>VLOOKUP(F211,Sheet2!$A$3:$B$99,2,FALSE)</f>
        <v>480000</v>
      </c>
      <c r="H211" s="33" t="s">
        <v>34</v>
      </c>
      <c r="I211" s="21">
        <f>VLOOKUP(H211,Sheet2!$A$3:$B$99,2,FALSE)</f>
        <v>880000</v>
      </c>
      <c r="J211" s="140" t="s">
        <v>58</v>
      </c>
      <c r="K211" s="24">
        <f>VLOOKUP(J211,Sheet2!$A$3:$B$99,2,FALSE)</f>
        <v>10000</v>
      </c>
      <c r="L211" s="34" t="s">
        <v>39</v>
      </c>
      <c r="M211" s="24">
        <f>VLOOKUP(L211,Sheet2!$A$3:$B$99,2,FALSE)</f>
        <v>270000</v>
      </c>
      <c r="N211" s="35" t="s">
        <v>40</v>
      </c>
      <c r="O211" s="26">
        <f>VLOOKUP(N211,Sheet2!$A$3:$B$99,2,FALSE)</f>
        <v>92833</v>
      </c>
      <c r="P211" s="35" t="s">
        <v>175</v>
      </c>
      <c r="Q211" s="26">
        <f>VLOOKUP(P211,Sheet2!$A$3:$B$99,2,FALSE)</f>
        <v>54000</v>
      </c>
      <c r="R211" s="35" t="s">
        <v>68</v>
      </c>
      <c r="S211" s="26">
        <f>VLOOKUP(R211,Sheet2!$A$3:$B$99,2,FALSE)</f>
        <v>196000</v>
      </c>
      <c r="T211" s="36" t="s">
        <v>189</v>
      </c>
      <c r="U211" s="27">
        <f>VLOOKUP(T211,Sheet2!$A$3:$B$99,2,FALSE)</f>
        <v>27400</v>
      </c>
      <c r="V211" s="139" t="s">
        <v>182</v>
      </c>
      <c r="W211" s="27">
        <f>VLOOKUP(V211,Sheet2!$A$3:$B$99,2,FALSE)</f>
        <v>10000</v>
      </c>
      <c r="X211" s="132" t="s">
        <v>190</v>
      </c>
      <c r="Y211" s="27">
        <f>VLOOKUP(X211,Sheet2!$A$3:$B$99,2,FALSE)</f>
        <v>10000</v>
      </c>
      <c r="Z211" s="128" t="s">
        <v>97</v>
      </c>
      <c r="AA211" s="29">
        <f>VLOOKUP(Z211,Sheet2!$A$3:$B$99,2,FALSE)</f>
        <v>10000</v>
      </c>
      <c r="AB211" s="128" t="s">
        <v>207</v>
      </c>
      <c r="AC211" s="29">
        <f>VLOOKUP(AB211,Sheet2!$A$3:$B$99,2,FALSE)</f>
        <v>10000</v>
      </c>
      <c r="AD211" s="137" t="s">
        <v>196</v>
      </c>
      <c r="AE211" s="30">
        <f>VLOOKUP(AD211,Sheet2!$A$3:$B$99,2,FALSE)</f>
        <v>50000</v>
      </c>
      <c r="AF211" s="131" t="s">
        <v>202</v>
      </c>
      <c r="AG211" s="30">
        <f>VLOOKUP(AF211,Sheet2!$A$3:$B$99,2,FALSE)</f>
        <v>0</v>
      </c>
    </row>
    <row r="212" spans="1:33" ht="9.6999999999999993" customHeight="1">
      <c r="A212" s="48">
        <v>211</v>
      </c>
      <c r="B212" s="49" t="s">
        <v>368</v>
      </c>
      <c r="C212" s="52" t="s">
        <v>365</v>
      </c>
      <c r="D212" s="54" t="s">
        <v>369</v>
      </c>
      <c r="E212" s="19">
        <f t="shared" si="3"/>
        <v>2099233</v>
      </c>
      <c r="F212" s="33" t="s">
        <v>34</v>
      </c>
      <c r="G212" s="21">
        <f>VLOOKUP(F212,Sheet2!$A$3:$B$99,2,FALSE)</f>
        <v>880000</v>
      </c>
      <c r="H212" s="33" t="s">
        <v>41</v>
      </c>
      <c r="I212" s="21">
        <f>VLOOKUP(H212,Sheet2!$A$3:$B$99,2,FALSE)</f>
        <v>335000</v>
      </c>
      <c r="J212" s="34" t="s">
        <v>96</v>
      </c>
      <c r="K212" s="24">
        <f>VLOOKUP(J212,Sheet2!$A$3:$B$99,2,FALSE)</f>
        <v>92833</v>
      </c>
      <c r="L212" s="34" t="s">
        <v>64</v>
      </c>
      <c r="M212" s="24">
        <f>VLOOKUP(L212,Sheet2!$A$3:$B$99,2,FALSE)</f>
        <v>135000</v>
      </c>
      <c r="N212" s="141" t="s">
        <v>57</v>
      </c>
      <c r="O212" s="26">
        <f>VLOOKUP(N212,Sheet2!$A$3:$B$99,2,FALSE)</f>
        <v>10000</v>
      </c>
      <c r="P212" s="35" t="s">
        <v>172</v>
      </c>
      <c r="Q212" s="26">
        <f>VLOOKUP(P212,Sheet2!$A$3:$B$99,2,FALSE)</f>
        <v>335000</v>
      </c>
      <c r="R212" s="35" t="s">
        <v>175</v>
      </c>
      <c r="S212" s="26">
        <f>VLOOKUP(R212,Sheet2!$A$3:$B$99,2,FALSE)</f>
        <v>54000</v>
      </c>
      <c r="T212" s="36" t="s">
        <v>86</v>
      </c>
      <c r="U212" s="27">
        <f>VLOOKUP(T212,Sheet2!$A$3:$B$99,2,FALSE)</f>
        <v>120000</v>
      </c>
      <c r="V212" s="36" t="s">
        <v>192</v>
      </c>
      <c r="W212" s="27">
        <f>VLOOKUP(V212,Sheet2!$A$3:$B$99,2,FALSE)</f>
        <v>40000</v>
      </c>
      <c r="X212" s="36" t="s">
        <v>189</v>
      </c>
      <c r="Y212" s="27">
        <f>VLOOKUP(X212,Sheet2!$A$3:$B$99,2,FALSE)</f>
        <v>27400</v>
      </c>
      <c r="Z212" s="128" t="s">
        <v>207</v>
      </c>
      <c r="AA212" s="29">
        <f>VLOOKUP(Z212,Sheet2!$A$3:$B$99,2,FALSE)</f>
        <v>10000</v>
      </c>
      <c r="AB212" s="128" t="s">
        <v>47</v>
      </c>
      <c r="AC212" s="29">
        <f>VLOOKUP(AB212,Sheet2!$A$3:$B$99,2,FALSE)</f>
        <v>10000</v>
      </c>
      <c r="AD212" s="137" t="s">
        <v>196</v>
      </c>
      <c r="AE212" s="30">
        <f>VLOOKUP(AD212,Sheet2!$A$3:$B$99,2,FALSE)</f>
        <v>50000</v>
      </c>
      <c r="AF212" s="131" t="s">
        <v>198</v>
      </c>
      <c r="AG212" s="30">
        <f>VLOOKUP(AF212,Sheet2!$A$3:$B$99,2,FALSE)</f>
        <v>0</v>
      </c>
    </row>
    <row r="213" spans="1:33" ht="9.6999999999999993" customHeight="1">
      <c r="A213" s="50">
        <v>212</v>
      </c>
      <c r="B213" s="51" t="s">
        <v>837</v>
      </c>
      <c r="C213" s="52" t="s">
        <v>835</v>
      </c>
      <c r="D213" s="54" t="s">
        <v>393</v>
      </c>
      <c r="E213" s="19">
        <f t="shared" si="3"/>
        <v>2098600</v>
      </c>
      <c r="F213" s="33" t="s">
        <v>65</v>
      </c>
      <c r="G213" s="21">
        <f>VLOOKUP(F213,Sheet2!$A$3:$B$99,2,FALSE)</f>
        <v>480000</v>
      </c>
      <c r="H213" s="33" t="s">
        <v>34</v>
      </c>
      <c r="I213" s="21">
        <f>VLOOKUP(H213,Sheet2!$A$3:$B$99,2,FALSE)</f>
        <v>880000</v>
      </c>
      <c r="J213" s="34" t="s">
        <v>100</v>
      </c>
      <c r="K213" s="24">
        <f>VLOOKUP(J213,Sheet2!$A$3:$B$99,2,FALSE)</f>
        <v>400000</v>
      </c>
      <c r="L213" s="140" t="s">
        <v>104</v>
      </c>
      <c r="M213" s="24">
        <f>VLOOKUP(L213,Sheet2!$A$3:$B$99,2,FALSE)</f>
        <v>10000</v>
      </c>
      <c r="N213" s="35" t="s">
        <v>74</v>
      </c>
      <c r="O213" s="26">
        <f>VLOOKUP(N213,Sheet2!$A$3:$B$99,2,FALSE)</f>
        <v>25600</v>
      </c>
      <c r="P213" s="35" t="s">
        <v>62</v>
      </c>
      <c r="Q213" s="26">
        <f>VLOOKUP(P213,Sheet2!$A$3:$B$99,2,FALSE)</f>
        <v>68000</v>
      </c>
      <c r="R213" s="35" t="s">
        <v>179</v>
      </c>
      <c r="S213" s="26">
        <f>VLOOKUP(R213,Sheet2!$A$3:$B$99,2,FALSE)</f>
        <v>155000</v>
      </c>
      <c r="T213" s="139" t="s">
        <v>82</v>
      </c>
      <c r="U213" s="27">
        <f>VLOOKUP(T213,Sheet2!$A$3:$B$99,2,FALSE)</f>
        <v>10000</v>
      </c>
      <c r="V213" s="36" t="s">
        <v>195</v>
      </c>
      <c r="W213" s="27">
        <f>VLOOKUP(V213,Sheet2!$A$3:$B$99,2,FALSE)</f>
        <v>40000</v>
      </c>
      <c r="X213" s="139" t="s">
        <v>185</v>
      </c>
      <c r="Y213" s="27">
        <f>VLOOKUP(X213,Sheet2!$A$3:$B$99,2,FALSE)</f>
        <v>10000</v>
      </c>
      <c r="Z213" s="128" t="s">
        <v>207</v>
      </c>
      <c r="AA213" s="29">
        <f>VLOOKUP(Z213,Sheet2!$A$3:$B$99,2,FALSE)</f>
        <v>10000</v>
      </c>
      <c r="AB213" s="142" t="s">
        <v>78</v>
      </c>
      <c r="AC213" s="29">
        <f>VLOOKUP(AB213,Sheet2!$A$3:$B$99,2,FALSE)</f>
        <v>10000</v>
      </c>
      <c r="AD213" s="129" t="s">
        <v>198</v>
      </c>
      <c r="AE213" s="30">
        <f>VLOOKUP(AD213,Sheet2!$A$3:$B$99,2,FALSE)</f>
        <v>0</v>
      </c>
      <c r="AF213" s="131" t="s">
        <v>202</v>
      </c>
      <c r="AG213" s="30">
        <f>VLOOKUP(AF213,Sheet2!$A$3:$B$99,2,FALSE)</f>
        <v>0</v>
      </c>
    </row>
    <row r="214" spans="1:33" ht="9.6999999999999993" customHeight="1">
      <c r="A214" s="50">
        <v>213</v>
      </c>
      <c r="B214" s="49" t="s">
        <v>466</v>
      </c>
      <c r="C214" s="52" t="s">
        <v>465</v>
      </c>
      <c r="D214" s="54" t="s">
        <v>466</v>
      </c>
      <c r="E214" s="19">
        <f t="shared" si="3"/>
        <v>2081833</v>
      </c>
      <c r="F214" s="33" t="s">
        <v>61</v>
      </c>
      <c r="G214" s="21">
        <f>VLOOKUP(F214,Sheet2!$A$3:$B$99,2,FALSE)</f>
        <v>68000</v>
      </c>
      <c r="H214" s="33" t="s">
        <v>65</v>
      </c>
      <c r="I214" s="21">
        <f>VLOOKUP(H214,Sheet2!$A$3:$B$99,2,FALSE)</f>
        <v>480000</v>
      </c>
      <c r="J214" s="34" t="s">
        <v>95</v>
      </c>
      <c r="K214" s="24">
        <f>VLOOKUP(J214,Sheet2!$A$3:$B$99,2,FALSE)</f>
        <v>40000</v>
      </c>
      <c r="L214" s="34" t="s">
        <v>60</v>
      </c>
      <c r="M214" s="24">
        <f>VLOOKUP(L214,Sheet2!$A$3:$B$99,2,FALSE)</f>
        <v>880000</v>
      </c>
      <c r="N214" s="35" t="s">
        <v>72</v>
      </c>
      <c r="O214" s="26">
        <f>VLOOKUP(N214,Sheet2!$A$3:$B$99,2,FALSE)</f>
        <v>92833</v>
      </c>
      <c r="P214" s="35" t="s">
        <v>62</v>
      </c>
      <c r="Q214" s="26">
        <f>VLOOKUP(P214,Sheet2!$A$3:$B$99,2,FALSE)</f>
        <v>68000</v>
      </c>
      <c r="R214" s="35" t="s">
        <v>179</v>
      </c>
      <c r="S214" s="26">
        <f>VLOOKUP(R214,Sheet2!$A$3:$B$99,2,FALSE)</f>
        <v>155000</v>
      </c>
      <c r="T214" s="36" t="s">
        <v>86</v>
      </c>
      <c r="U214" s="27">
        <f>VLOOKUP(T214,Sheet2!$A$3:$B$99,2,FALSE)</f>
        <v>120000</v>
      </c>
      <c r="V214" s="36" t="s">
        <v>184</v>
      </c>
      <c r="W214" s="27">
        <f>VLOOKUP(V214,Sheet2!$A$3:$B$99,2,FALSE)</f>
        <v>68000</v>
      </c>
      <c r="X214" s="36" t="s">
        <v>77</v>
      </c>
      <c r="Y214" s="27">
        <f>VLOOKUP(X214,Sheet2!$A$3:$B$99,2,FALSE)</f>
        <v>40000</v>
      </c>
      <c r="Z214" s="128" t="s">
        <v>207</v>
      </c>
      <c r="AA214" s="29">
        <f>VLOOKUP(Z214,Sheet2!$A$3:$B$99,2,FALSE)</f>
        <v>10000</v>
      </c>
      <c r="AB214" s="128" t="s">
        <v>97</v>
      </c>
      <c r="AC214" s="29">
        <f>VLOOKUP(AB214,Sheet2!$A$3:$B$99,2,FALSE)</f>
        <v>10000</v>
      </c>
      <c r="AD214" s="137" t="s">
        <v>196</v>
      </c>
      <c r="AE214" s="30">
        <f>VLOOKUP(AD214,Sheet2!$A$3:$B$99,2,FALSE)</f>
        <v>50000</v>
      </c>
      <c r="AF214" s="131" t="s">
        <v>202</v>
      </c>
      <c r="AG214" s="30">
        <f>VLOOKUP(AF214,Sheet2!$A$3:$B$99,2,FALSE)</f>
        <v>0</v>
      </c>
    </row>
    <row r="215" spans="1:33" ht="9.6999999999999993" customHeight="1">
      <c r="A215" s="48">
        <v>214</v>
      </c>
      <c r="B215" s="49" t="s">
        <v>142</v>
      </c>
      <c r="C215" s="52" t="s">
        <v>141</v>
      </c>
      <c r="D215" s="54" t="s">
        <v>231</v>
      </c>
      <c r="E215" s="19">
        <f t="shared" si="3"/>
        <v>2061033</v>
      </c>
      <c r="F215" s="33" t="s">
        <v>65</v>
      </c>
      <c r="G215" s="21">
        <f>VLOOKUP(F215,Sheet2!$A$3:$B$99,2,FALSE)</f>
        <v>480000</v>
      </c>
      <c r="H215" s="33" t="s">
        <v>34</v>
      </c>
      <c r="I215" s="21">
        <f>VLOOKUP(H215,Sheet2!$A$3:$B$99,2,FALSE)</f>
        <v>880000</v>
      </c>
      <c r="J215" s="34" t="s">
        <v>96</v>
      </c>
      <c r="K215" s="24">
        <f>VLOOKUP(J215,Sheet2!$A$3:$B$99,2,FALSE)</f>
        <v>92833</v>
      </c>
      <c r="L215" s="34" t="s">
        <v>59</v>
      </c>
      <c r="M215" s="24">
        <f>VLOOKUP(L215,Sheet2!$A$3:$B$99,2,FALSE)</f>
        <v>30000</v>
      </c>
      <c r="N215" s="35" t="s">
        <v>109</v>
      </c>
      <c r="O215" s="26">
        <f>VLOOKUP(N215,Sheet2!$A$3:$B$99,2,FALSE)</f>
        <v>68000</v>
      </c>
      <c r="P215" s="35" t="s">
        <v>172</v>
      </c>
      <c r="Q215" s="26">
        <f>VLOOKUP(P215,Sheet2!$A$3:$B$99,2,FALSE)</f>
        <v>335000</v>
      </c>
      <c r="R215" s="35" t="s">
        <v>105</v>
      </c>
      <c r="S215" s="26">
        <f>VLOOKUP(R215,Sheet2!$A$3:$B$99,2,FALSE)</f>
        <v>54000</v>
      </c>
      <c r="T215" s="132" t="s">
        <v>75</v>
      </c>
      <c r="U215" s="27">
        <f>VLOOKUP(T215,Sheet2!$A$3:$B$99,2,FALSE)</f>
        <v>10000</v>
      </c>
      <c r="V215" s="36" t="s">
        <v>184</v>
      </c>
      <c r="W215" s="27">
        <f>VLOOKUP(V215,Sheet2!$A$3:$B$99,2,FALSE)</f>
        <v>68000</v>
      </c>
      <c r="X215" s="139" t="s">
        <v>82</v>
      </c>
      <c r="Y215" s="27">
        <f>VLOOKUP(X215,Sheet2!$A$3:$B$99,2,FALSE)</f>
        <v>10000</v>
      </c>
      <c r="Z215" s="37" t="s">
        <v>38</v>
      </c>
      <c r="AA215" s="29">
        <f>VLOOKUP(Z215,Sheet2!$A$3:$B$99,2,FALSE)</f>
        <v>23200</v>
      </c>
      <c r="AB215" s="142" t="s">
        <v>78</v>
      </c>
      <c r="AC215" s="29">
        <f>VLOOKUP(AB215,Sheet2!$A$3:$B$99,2,FALSE)</f>
        <v>10000</v>
      </c>
      <c r="AD215" s="129" t="s">
        <v>200</v>
      </c>
      <c r="AE215" s="30">
        <f>VLOOKUP(AD215,Sheet2!$A$3:$B$99,2,FALSE)</f>
        <v>0</v>
      </c>
      <c r="AF215" s="131" t="s">
        <v>201</v>
      </c>
      <c r="AG215" s="30">
        <f>VLOOKUP(AF215,Sheet2!$A$3:$B$99,2,FALSE)</f>
        <v>0</v>
      </c>
    </row>
    <row r="216" spans="1:33" ht="9.6999999999999993" customHeight="1">
      <c r="A216" s="48">
        <v>215</v>
      </c>
      <c r="B216" s="49" t="s">
        <v>747</v>
      </c>
      <c r="C216" s="52" t="s">
        <v>746</v>
      </c>
      <c r="D216" s="54" t="s">
        <v>747</v>
      </c>
      <c r="E216" s="19">
        <f t="shared" si="3"/>
        <v>2055033</v>
      </c>
      <c r="F216" s="33" t="s">
        <v>61</v>
      </c>
      <c r="G216" s="21">
        <f>VLOOKUP(F216,Sheet2!$A$3:$B$99,2,FALSE)</f>
        <v>68000</v>
      </c>
      <c r="H216" s="33" t="s">
        <v>65</v>
      </c>
      <c r="I216" s="21">
        <f>VLOOKUP(H216,Sheet2!$A$3:$B$99,2,FALSE)</f>
        <v>480000</v>
      </c>
      <c r="J216" s="34" t="s">
        <v>95</v>
      </c>
      <c r="K216" s="24">
        <f>VLOOKUP(J216,Sheet2!$A$3:$B$99,2,FALSE)</f>
        <v>40000</v>
      </c>
      <c r="L216" s="34" t="s">
        <v>60</v>
      </c>
      <c r="M216" s="24">
        <f>VLOOKUP(L216,Sheet2!$A$3:$B$99,2,FALSE)</f>
        <v>880000</v>
      </c>
      <c r="N216" s="35" t="s">
        <v>72</v>
      </c>
      <c r="O216" s="26">
        <f>VLOOKUP(N216,Sheet2!$A$3:$B$99,2,FALSE)</f>
        <v>92833</v>
      </c>
      <c r="P216" s="35" t="s">
        <v>68</v>
      </c>
      <c r="Q216" s="26">
        <f>VLOOKUP(P216,Sheet2!$A$3:$B$99,2,FALSE)</f>
        <v>196000</v>
      </c>
      <c r="R216" s="35" t="s">
        <v>179</v>
      </c>
      <c r="S216" s="26">
        <f>VLOOKUP(R216,Sheet2!$A$3:$B$99,2,FALSE)</f>
        <v>155000</v>
      </c>
      <c r="T216" s="132" t="s">
        <v>75</v>
      </c>
      <c r="U216" s="27">
        <f>VLOOKUP(T216,Sheet2!$A$3:$B$99,2,FALSE)</f>
        <v>10000</v>
      </c>
      <c r="V216" s="36" t="s">
        <v>77</v>
      </c>
      <c r="W216" s="27">
        <f>VLOOKUP(V216,Sheet2!$A$3:$B$99,2,FALSE)</f>
        <v>40000</v>
      </c>
      <c r="X216" s="139" t="s">
        <v>169</v>
      </c>
      <c r="Y216" s="27">
        <f>VLOOKUP(X216,Sheet2!$A$3:$B$99,2,FALSE)</f>
        <v>10000</v>
      </c>
      <c r="Z216" s="37" t="s">
        <v>38</v>
      </c>
      <c r="AA216" s="29">
        <f>VLOOKUP(Z216,Sheet2!$A$3:$B$99,2,FALSE)</f>
        <v>23200</v>
      </c>
      <c r="AB216" s="128" t="s">
        <v>97</v>
      </c>
      <c r="AC216" s="29">
        <f>VLOOKUP(AB216,Sheet2!$A$3:$B$99,2,FALSE)</f>
        <v>10000</v>
      </c>
      <c r="AD216" s="137" t="s">
        <v>196</v>
      </c>
      <c r="AE216" s="30">
        <f>VLOOKUP(AD216,Sheet2!$A$3:$B$99,2,FALSE)</f>
        <v>50000</v>
      </c>
      <c r="AF216" s="131" t="s">
        <v>202</v>
      </c>
      <c r="AG216" s="30">
        <f>VLOOKUP(AF216,Sheet2!$A$3:$B$99,2,FALSE)</f>
        <v>0</v>
      </c>
    </row>
    <row r="217" spans="1:33" ht="9.6999999999999993" customHeight="1">
      <c r="A217" s="50">
        <v>216</v>
      </c>
      <c r="B217" s="49" t="s">
        <v>863</v>
      </c>
      <c r="C217" s="52" t="s">
        <v>862</v>
      </c>
      <c r="D217" s="89" t="s">
        <v>249</v>
      </c>
      <c r="E217" s="19">
        <f t="shared" si="3"/>
        <v>2045033</v>
      </c>
      <c r="F217" s="150" t="s">
        <v>71</v>
      </c>
      <c r="G217" s="21">
        <f>VLOOKUP(F217,Sheet2!$A$3:$B$99,2,FALSE)</f>
        <v>10000</v>
      </c>
      <c r="H217" s="33" t="s">
        <v>65</v>
      </c>
      <c r="I217" s="21">
        <f>VLOOKUP(H217,Sheet2!$A$3:$B$99,2,FALSE)</f>
        <v>480000</v>
      </c>
      <c r="J217" s="34" t="s">
        <v>95</v>
      </c>
      <c r="K217" s="24">
        <f>VLOOKUP(J217,Sheet2!$A$3:$B$99,2,FALSE)</f>
        <v>40000</v>
      </c>
      <c r="L217" s="34" t="s">
        <v>60</v>
      </c>
      <c r="M217" s="24">
        <f>VLOOKUP(L217,Sheet2!$A$3:$B$99,2,FALSE)</f>
        <v>880000</v>
      </c>
      <c r="N217" s="35" t="s">
        <v>178</v>
      </c>
      <c r="O217" s="26">
        <f>VLOOKUP(N217,Sheet2!$A$3:$B$99,2,FALSE)</f>
        <v>54000</v>
      </c>
      <c r="P217" s="35" t="s">
        <v>68</v>
      </c>
      <c r="Q217" s="26">
        <f>VLOOKUP(P217,Sheet2!$A$3:$B$99,2,FALSE)</f>
        <v>196000</v>
      </c>
      <c r="R217" s="35" t="s">
        <v>81</v>
      </c>
      <c r="S217" s="26">
        <f>VLOOKUP(R217,Sheet2!$A$3:$B$99,2,FALSE)</f>
        <v>196000</v>
      </c>
      <c r="T217" s="36" t="s">
        <v>195</v>
      </c>
      <c r="U217" s="27">
        <f>VLOOKUP(T217,Sheet2!$A$3:$B$99,2,FALSE)</f>
        <v>40000</v>
      </c>
      <c r="V217" s="132" t="s">
        <v>191</v>
      </c>
      <c r="W217" s="27">
        <f>VLOOKUP(V217,Sheet2!$A$3:$B$99,2,FALSE)</f>
        <v>10000</v>
      </c>
      <c r="X217" s="36" t="s">
        <v>111</v>
      </c>
      <c r="Y217" s="27">
        <f>VLOOKUP(X217,Sheet2!$A$3:$B$99,2,FALSE)</f>
        <v>23000</v>
      </c>
      <c r="Z217" s="37" t="s">
        <v>48</v>
      </c>
      <c r="AA217" s="29">
        <f>VLOOKUP(Z217,Sheet2!$A$3:$B$99,2,FALSE)</f>
        <v>92833</v>
      </c>
      <c r="AB217" s="37" t="s">
        <v>38</v>
      </c>
      <c r="AC217" s="29">
        <f>VLOOKUP(AB217,Sheet2!$A$3:$B$99,2,FALSE)</f>
        <v>23200</v>
      </c>
      <c r="AD217" s="129" t="s">
        <v>199</v>
      </c>
      <c r="AE217" s="30">
        <f>VLOOKUP(AD217,Sheet2!$A$3:$B$99,2,FALSE)</f>
        <v>0</v>
      </c>
      <c r="AF217" s="131" t="s">
        <v>200</v>
      </c>
      <c r="AG217" s="30">
        <f>VLOOKUP(AF217,Sheet2!$A$3:$B$99,2,FALSE)</f>
        <v>0</v>
      </c>
    </row>
    <row r="218" spans="1:33" ht="9.6999999999999993" customHeight="1">
      <c r="A218" s="50">
        <v>217</v>
      </c>
      <c r="B218" s="49" t="s">
        <v>790</v>
      </c>
      <c r="C218" s="52" t="s">
        <v>783</v>
      </c>
      <c r="D218" s="54" t="s">
        <v>791</v>
      </c>
      <c r="E218" s="19">
        <f t="shared" si="3"/>
        <v>2027200</v>
      </c>
      <c r="F218" s="33" t="s">
        <v>35</v>
      </c>
      <c r="G218" s="21">
        <f>VLOOKUP(F218,Sheet2!$A$3:$B$99,2,FALSE)</f>
        <v>40000</v>
      </c>
      <c r="H218" s="33" t="s">
        <v>94</v>
      </c>
      <c r="I218" s="21">
        <f>VLOOKUP(H218,Sheet2!$A$3:$B$99,2,FALSE)</f>
        <v>1800000</v>
      </c>
      <c r="J218" s="34" t="s">
        <v>95</v>
      </c>
      <c r="K218" s="24">
        <f>VLOOKUP(J218,Sheet2!$A$3:$B$99,2,FALSE)</f>
        <v>40000</v>
      </c>
      <c r="L218" s="136" t="s">
        <v>101</v>
      </c>
      <c r="M218" s="24">
        <f>VLOOKUP(L218,Sheet2!$A$3:$B$99,2,FALSE)</f>
        <v>10000</v>
      </c>
      <c r="N218" s="141" t="s">
        <v>57</v>
      </c>
      <c r="O218" s="26">
        <f>VLOOKUP(N218,Sheet2!$A$3:$B$99,2,FALSE)</f>
        <v>10000</v>
      </c>
      <c r="P218" s="35" t="s">
        <v>105</v>
      </c>
      <c r="Q218" s="26">
        <f>VLOOKUP(P218,Sheet2!$A$3:$B$99,2,FALSE)</f>
        <v>54000</v>
      </c>
      <c r="R218" s="133" t="s">
        <v>108</v>
      </c>
      <c r="S218" s="26">
        <f>VLOOKUP(R218,Sheet2!$A$3:$B$99,2,FALSE)</f>
        <v>10000</v>
      </c>
      <c r="T218" s="139" t="s">
        <v>110</v>
      </c>
      <c r="U218" s="27">
        <f>VLOOKUP(T218,Sheet2!$A$3:$B$99,2,FALSE)</f>
        <v>10000</v>
      </c>
      <c r="V218" s="132" t="s">
        <v>190</v>
      </c>
      <c r="W218" s="27">
        <f>VLOOKUP(V218,Sheet2!$A$3:$B$99,2,FALSE)</f>
        <v>10000</v>
      </c>
      <c r="X218" s="132" t="s">
        <v>191</v>
      </c>
      <c r="Y218" s="27">
        <f>VLOOKUP(X218,Sheet2!$A$3:$B$99,2,FALSE)</f>
        <v>10000</v>
      </c>
      <c r="Z218" s="37" t="s">
        <v>38</v>
      </c>
      <c r="AA218" s="29">
        <f>VLOOKUP(Z218,Sheet2!$A$3:$B$99,2,FALSE)</f>
        <v>23200</v>
      </c>
      <c r="AB218" s="128" t="s">
        <v>97</v>
      </c>
      <c r="AC218" s="29">
        <f>VLOOKUP(AB218,Sheet2!$A$3:$B$99,2,FALSE)</f>
        <v>10000</v>
      </c>
      <c r="AD218" s="129" t="s">
        <v>198</v>
      </c>
      <c r="AE218" s="30">
        <f>VLOOKUP(AD218,Sheet2!$A$3:$B$99,2,FALSE)</f>
        <v>0</v>
      </c>
      <c r="AF218" s="131" t="s">
        <v>199</v>
      </c>
      <c r="AG218" s="30">
        <f>VLOOKUP(AF218,Sheet2!$A$3:$B$99,2,FALSE)</f>
        <v>0</v>
      </c>
    </row>
    <row r="219" spans="1:33" ht="9.6999999999999993" customHeight="1">
      <c r="A219" s="48">
        <v>218</v>
      </c>
      <c r="B219" s="49" t="s">
        <v>606</v>
      </c>
      <c r="C219" s="52" t="s">
        <v>605</v>
      </c>
      <c r="D219" s="54" t="s">
        <v>606</v>
      </c>
      <c r="E219" s="19">
        <f t="shared" si="3"/>
        <v>2020800</v>
      </c>
      <c r="F219" s="33" t="s">
        <v>65</v>
      </c>
      <c r="G219" s="21">
        <f>VLOOKUP(F219,Sheet2!$A$3:$B$99,2,FALSE)</f>
        <v>480000</v>
      </c>
      <c r="H219" s="33" t="s">
        <v>41</v>
      </c>
      <c r="I219" s="21">
        <f>VLOOKUP(H219,Sheet2!$A$3:$B$99,2,FALSE)</f>
        <v>335000</v>
      </c>
      <c r="J219" s="135" t="s">
        <v>170</v>
      </c>
      <c r="K219" s="24">
        <f>VLOOKUP(J219,Sheet2!$A$3:$B$99,2,FALSE)</f>
        <v>10000</v>
      </c>
      <c r="L219" s="34" t="s">
        <v>60</v>
      </c>
      <c r="M219" s="24">
        <f>VLOOKUP(L219,Sheet2!$A$3:$B$99,2,FALSE)</f>
        <v>880000</v>
      </c>
      <c r="N219" s="35" t="s">
        <v>74</v>
      </c>
      <c r="O219" s="26">
        <f>VLOOKUP(N219,Sheet2!$A$3:$B$99,2,FALSE)</f>
        <v>25600</v>
      </c>
      <c r="P219" s="35" t="s">
        <v>179</v>
      </c>
      <c r="Q219" s="26">
        <f>VLOOKUP(P219,Sheet2!$A$3:$B$99,2,FALSE)</f>
        <v>155000</v>
      </c>
      <c r="R219" s="133" t="s">
        <v>108</v>
      </c>
      <c r="S219" s="26">
        <f>VLOOKUP(R219,Sheet2!$A$3:$B$99,2,FALSE)</f>
        <v>10000</v>
      </c>
      <c r="T219" s="36" t="s">
        <v>188</v>
      </c>
      <c r="U219" s="27">
        <f>VLOOKUP(T219,Sheet2!$A$3:$B$99,2,FALSE)</f>
        <v>40000</v>
      </c>
      <c r="V219" s="36" t="s">
        <v>180</v>
      </c>
      <c r="W219" s="27">
        <f>VLOOKUP(V219,Sheet2!$A$3:$B$99,2,FALSE)</f>
        <v>24600</v>
      </c>
      <c r="X219" s="36" t="s">
        <v>189</v>
      </c>
      <c r="Y219" s="27">
        <f>VLOOKUP(X219,Sheet2!$A$3:$B$99,2,FALSE)</f>
        <v>27400</v>
      </c>
      <c r="Z219" s="37" t="s">
        <v>38</v>
      </c>
      <c r="AA219" s="29">
        <f>VLOOKUP(Z219,Sheet2!$A$3:$B$99,2,FALSE)</f>
        <v>23200</v>
      </c>
      <c r="AB219" s="138" t="s">
        <v>55</v>
      </c>
      <c r="AC219" s="29">
        <f>VLOOKUP(AB219,Sheet2!$A$3:$B$99,2,FALSE)</f>
        <v>10000</v>
      </c>
      <c r="AD219" s="129" t="s">
        <v>200</v>
      </c>
      <c r="AE219" s="30">
        <f>VLOOKUP(AD219,Sheet2!$A$3:$B$99,2,FALSE)</f>
        <v>0</v>
      </c>
      <c r="AF219" s="131" t="s">
        <v>201</v>
      </c>
      <c r="AG219" s="30">
        <f>VLOOKUP(AF219,Sheet2!$A$3:$B$99,2,FALSE)</f>
        <v>0</v>
      </c>
    </row>
    <row r="220" spans="1:33" ht="9.6999999999999993" customHeight="1">
      <c r="A220" s="48">
        <v>219</v>
      </c>
      <c r="B220" s="49" t="s">
        <v>416</v>
      </c>
      <c r="C220" s="52" t="s">
        <v>417</v>
      </c>
      <c r="D220" s="54" t="s">
        <v>416</v>
      </c>
      <c r="E220" s="19">
        <f t="shared" si="3"/>
        <v>1967699</v>
      </c>
      <c r="F220" s="33" t="s">
        <v>34</v>
      </c>
      <c r="G220" s="21">
        <f>VLOOKUP(F220,Sheet2!$A$3:$B$99,2,FALSE)</f>
        <v>880000</v>
      </c>
      <c r="H220" s="33" t="s">
        <v>41</v>
      </c>
      <c r="I220" s="21">
        <f>VLOOKUP(H220,Sheet2!$A$3:$B$99,2,FALSE)</f>
        <v>335000</v>
      </c>
      <c r="J220" s="34" t="s">
        <v>95</v>
      </c>
      <c r="K220" s="24">
        <f>VLOOKUP(J220,Sheet2!$A$3:$B$99,2,FALSE)</f>
        <v>40000</v>
      </c>
      <c r="L220" s="34" t="s">
        <v>96</v>
      </c>
      <c r="M220" s="24">
        <f>VLOOKUP(L220,Sheet2!$A$3:$B$99,2,FALSE)</f>
        <v>92833</v>
      </c>
      <c r="N220" s="35" t="s">
        <v>81</v>
      </c>
      <c r="O220" s="26">
        <f>VLOOKUP(N220,Sheet2!$A$3:$B$99,2,FALSE)</f>
        <v>196000</v>
      </c>
      <c r="P220" s="35" t="s">
        <v>72</v>
      </c>
      <c r="Q220" s="26">
        <f>VLOOKUP(P220,Sheet2!$A$3:$B$99,2,FALSE)</f>
        <v>92833</v>
      </c>
      <c r="R220" s="35" t="s">
        <v>179</v>
      </c>
      <c r="S220" s="26">
        <f>VLOOKUP(R220,Sheet2!$A$3:$B$99,2,FALSE)</f>
        <v>155000</v>
      </c>
      <c r="T220" s="139" t="s">
        <v>82</v>
      </c>
      <c r="U220" s="27">
        <f>VLOOKUP(T220,Sheet2!$A$3:$B$99,2,FALSE)</f>
        <v>10000</v>
      </c>
      <c r="V220" s="36" t="s">
        <v>77</v>
      </c>
      <c r="W220" s="27">
        <f>VLOOKUP(V220,Sheet2!$A$3:$B$99,2,FALSE)</f>
        <v>40000</v>
      </c>
      <c r="X220" s="36" t="s">
        <v>194</v>
      </c>
      <c r="Y220" s="27">
        <f>VLOOKUP(X220,Sheet2!$A$3:$B$99,2,FALSE)</f>
        <v>92833</v>
      </c>
      <c r="Z220" s="37" t="s">
        <v>38</v>
      </c>
      <c r="AA220" s="29">
        <f>VLOOKUP(Z220,Sheet2!$A$3:$B$99,2,FALSE)</f>
        <v>23200</v>
      </c>
      <c r="AB220" s="142" t="s">
        <v>78</v>
      </c>
      <c r="AC220" s="29">
        <f>VLOOKUP(AB220,Sheet2!$A$3:$B$99,2,FALSE)</f>
        <v>10000</v>
      </c>
      <c r="AD220" s="129" t="s">
        <v>198</v>
      </c>
      <c r="AE220" s="30">
        <f>VLOOKUP(AD220,Sheet2!$A$3:$B$99,2,FALSE)</f>
        <v>0</v>
      </c>
      <c r="AF220" s="131" t="s">
        <v>202</v>
      </c>
      <c r="AG220" s="30">
        <f>VLOOKUP(AF220,Sheet2!$A$3:$B$99,2,FALSE)</f>
        <v>0</v>
      </c>
    </row>
    <row r="221" spans="1:33" ht="9.6999999999999993" customHeight="1">
      <c r="A221" s="50">
        <v>220</v>
      </c>
      <c r="B221" s="49" t="s">
        <v>402</v>
      </c>
      <c r="C221" s="52" t="s">
        <v>401</v>
      </c>
      <c r="D221" s="54" t="s">
        <v>402</v>
      </c>
      <c r="E221" s="19">
        <f t="shared" si="3"/>
        <v>1958000</v>
      </c>
      <c r="F221" s="33" t="s">
        <v>61</v>
      </c>
      <c r="G221" s="21">
        <f>VLOOKUP(F221,Sheet2!$A$3:$B$99,2,FALSE)</f>
        <v>68000</v>
      </c>
      <c r="H221" s="33" t="s">
        <v>41</v>
      </c>
      <c r="I221" s="21">
        <f>VLOOKUP(H221,Sheet2!$A$3:$B$99,2,FALSE)</f>
        <v>335000</v>
      </c>
      <c r="J221" s="140" t="s">
        <v>58</v>
      </c>
      <c r="K221" s="24">
        <f>VLOOKUP(J221,Sheet2!$A$3:$B$99,2,FALSE)</f>
        <v>10000</v>
      </c>
      <c r="L221" s="34" t="s">
        <v>60</v>
      </c>
      <c r="M221" s="24">
        <f>VLOOKUP(L221,Sheet2!$A$3:$B$99,2,FALSE)</f>
        <v>880000</v>
      </c>
      <c r="N221" s="35" t="s">
        <v>178</v>
      </c>
      <c r="O221" s="26">
        <f>VLOOKUP(N221,Sheet2!$A$3:$B$99,2,FALSE)</f>
        <v>54000</v>
      </c>
      <c r="P221" s="35" t="s">
        <v>172</v>
      </c>
      <c r="Q221" s="26">
        <f>VLOOKUP(P221,Sheet2!$A$3:$B$99,2,FALSE)</f>
        <v>335000</v>
      </c>
      <c r="R221" s="35" t="s">
        <v>177</v>
      </c>
      <c r="S221" s="26">
        <f>VLOOKUP(R221,Sheet2!$A$3:$B$99,2,FALSE)</f>
        <v>196000</v>
      </c>
      <c r="T221" s="132" t="s">
        <v>191</v>
      </c>
      <c r="U221" s="27">
        <f>VLOOKUP(T221,Sheet2!$A$3:$B$99,2,FALSE)</f>
        <v>10000</v>
      </c>
      <c r="V221" s="139" t="s">
        <v>82</v>
      </c>
      <c r="W221" s="27">
        <f>VLOOKUP(V221,Sheet2!$A$3:$B$99,2,FALSE)</f>
        <v>10000</v>
      </c>
      <c r="X221" s="36" t="s">
        <v>195</v>
      </c>
      <c r="Y221" s="27">
        <f>VLOOKUP(X221,Sheet2!$A$3:$B$99,2,FALSE)</f>
        <v>40000</v>
      </c>
      <c r="Z221" s="128" t="s">
        <v>207</v>
      </c>
      <c r="AA221" s="29">
        <f>VLOOKUP(Z221,Sheet2!$A$3:$B$99,2,FALSE)</f>
        <v>10000</v>
      </c>
      <c r="AB221" s="142" t="s">
        <v>78</v>
      </c>
      <c r="AC221" s="29">
        <f>VLOOKUP(AB221,Sheet2!$A$3:$B$99,2,FALSE)</f>
        <v>10000</v>
      </c>
      <c r="AD221" s="129" t="s">
        <v>202</v>
      </c>
      <c r="AE221" s="30">
        <f>VLOOKUP(AD221,Sheet2!$A$3:$B$99,2,FALSE)</f>
        <v>0</v>
      </c>
      <c r="AF221" s="131" t="s">
        <v>200</v>
      </c>
      <c r="AG221" s="30">
        <f>VLOOKUP(AF221,Sheet2!$A$3:$B$99,2,FALSE)</f>
        <v>0</v>
      </c>
    </row>
    <row r="222" spans="1:33" ht="9.6999999999999993" customHeight="1">
      <c r="A222" s="50">
        <v>221</v>
      </c>
      <c r="B222" s="49" t="s">
        <v>733</v>
      </c>
      <c r="C222" s="52" t="s">
        <v>732</v>
      </c>
      <c r="D222" s="54" t="s">
        <v>733</v>
      </c>
      <c r="E222" s="19">
        <f t="shared" si="3"/>
        <v>1956200</v>
      </c>
      <c r="F222" s="33" t="s">
        <v>65</v>
      </c>
      <c r="G222" s="21">
        <f>VLOOKUP(F222,Sheet2!$A$3:$B$99,2,FALSE)</f>
        <v>480000</v>
      </c>
      <c r="H222" s="33" t="s">
        <v>35</v>
      </c>
      <c r="I222" s="21">
        <f>VLOOKUP(H222,Sheet2!$A$3:$B$99,2,FALSE)</f>
        <v>40000</v>
      </c>
      <c r="J222" s="34" t="s">
        <v>95</v>
      </c>
      <c r="K222" s="24">
        <f>VLOOKUP(J222,Sheet2!$A$3:$B$99,2,FALSE)</f>
        <v>40000</v>
      </c>
      <c r="L222" s="34" t="s">
        <v>60</v>
      </c>
      <c r="M222" s="24">
        <f>VLOOKUP(L222,Sheet2!$A$3:$B$99,2,FALSE)</f>
        <v>880000</v>
      </c>
      <c r="N222" s="35" t="s">
        <v>178</v>
      </c>
      <c r="O222" s="26">
        <f>VLOOKUP(N222,Sheet2!$A$3:$B$99,2,FALSE)</f>
        <v>54000</v>
      </c>
      <c r="P222" s="35" t="s">
        <v>175</v>
      </c>
      <c r="Q222" s="26">
        <f>VLOOKUP(P222,Sheet2!$A$3:$B$99,2,FALSE)</f>
        <v>54000</v>
      </c>
      <c r="R222" s="35" t="s">
        <v>179</v>
      </c>
      <c r="S222" s="26">
        <f>VLOOKUP(R222,Sheet2!$A$3:$B$99,2,FALSE)</f>
        <v>155000</v>
      </c>
      <c r="T222" s="36" t="s">
        <v>86</v>
      </c>
      <c r="U222" s="27">
        <f>VLOOKUP(T222,Sheet2!$A$3:$B$99,2,FALSE)</f>
        <v>120000</v>
      </c>
      <c r="V222" s="139" t="s">
        <v>82</v>
      </c>
      <c r="W222" s="27">
        <f>VLOOKUP(V222,Sheet2!$A$3:$B$99,2,FALSE)</f>
        <v>10000</v>
      </c>
      <c r="X222" s="36" t="s">
        <v>195</v>
      </c>
      <c r="Y222" s="27">
        <f>VLOOKUP(X222,Sheet2!$A$3:$B$99,2,FALSE)</f>
        <v>40000</v>
      </c>
      <c r="Z222" s="37" t="s">
        <v>38</v>
      </c>
      <c r="AA222" s="29">
        <f>VLOOKUP(Z222,Sheet2!$A$3:$B$99,2,FALSE)</f>
        <v>23200</v>
      </c>
      <c r="AB222" s="128" t="s">
        <v>97</v>
      </c>
      <c r="AC222" s="29">
        <f>VLOOKUP(AB222,Sheet2!$A$3:$B$99,2,FALSE)</f>
        <v>10000</v>
      </c>
      <c r="AD222" s="137" t="s">
        <v>196</v>
      </c>
      <c r="AE222" s="30">
        <f>VLOOKUP(AD222,Sheet2!$A$3:$B$99,2,FALSE)</f>
        <v>50000</v>
      </c>
      <c r="AF222" s="131" t="s">
        <v>201</v>
      </c>
      <c r="AG222" s="30">
        <f>VLOOKUP(AF222,Sheet2!$A$3:$B$99,2,FALSE)</f>
        <v>0</v>
      </c>
    </row>
    <row r="223" spans="1:33" ht="9.6999999999999993" customHeight="1">
      <c r="A223" s="48">
        <v>222</v>
      </c>
      <c r="B223" s="49" t="s">
        <v>850</v>
      </c>
      <c r="C223" s="52" t="s">
        <v>849</v>
      </c>
      <c r="D223" s="54" t="s">
        <v>850</v>
      </c>
      <c r="E223" s="19">
        <f t="shared" si="3"/>
        <v>1941866</v>
      </c>
      <c r="F223" s="33" t="s">
        <v>34</v>
      </c>
      <c r="G223" s="21">
        <f>VLOOKUP(F223,Sheet2!$A$3:$B$99,2,FALSE)</f>
        <v>880000</v>
      </c>
      <c r="H223" s="33" t="s">
        <v>65</v>
      </c>
      <c r="I223" s="21">
        <f>VLOOKUP(H223,Sheet2!$A$3:$B$99,2,FALSE)</f>
        <v>480000</v>
      </c>
      <c r="J223" s="34" t="s">
        <v>95</v>
      </c>
      <c r="K223" s="24">
        <f>VLOOKUP(J223,Sheet2!$A$3:$B$99,2,FALSE)</f>
        <v>40000</v>
      </c>
      <c r="L223" s="34" t="s">
        <v>96</v>
      </c>
      <c r="M223" s="24">
        <f>VLOOKUP(L223,Sheet2!$A$3:$B$99,2,FALSE)</f>
        <v>92833</v>
      </c>
      <c r="N223" s="35" t="s">
        <v>72</v>
      </c>
      <c r="O223" s="26">
        <f>VLOOKUP(N223,Sheet2!$A$3:$B$99,2,FALSE)</f>
        <v>92833</v>
      </c>
      <c r="P223" s="35" t="s">
        <v>175</v>
      </c>
      <c r="Q223" s="26">
        <f>VLOOKUP(P223,Sheet2!$A$3:$B$99,2,FALSE)</f>
        <v>54000</v>
      </c>
      <c r="R223" s="35" t="s">
        <v>81</v>
      </c>
      <c r="S223" s="26">
        <f>VLOOKUP(R223,Sheet2!$A$3:$B$99,2,FALSE)</f>
        <v>196000</v>
      </c>
      <c r="T223" s="36" t="s">
        <v>192</v>
      </c>
      <c r="U223" s="27">
        <f>VLOOKUP(T223,Sheet2!$A$3:$B$99,2,FALSE)</f>
        <v>40000</v>
      </c>
      <c r="V223" s="132" t="s">
        <v>191</v>
      </c>
      <c r="W223" s="27">
        <f>VLOOKUP(V223,Sheet2!$A$3:$B$99,2,FALSE)</f>
        <v>10000</v>
      </c>
      <c r="X223" s="36" t="s">
        <v>111</v>
      </c>
      <c r="Y223" s="27">
        <f>VLOOKUP(X223,Sheet2!$A$3:$B$99,2,FALSE)</f>
        <v>23000</v>
      </c>
      <c r="Z223" s="37" t="s">
        <v>38</v>
      </c>
      <c r="AA223" s="29">
        <f>VLOOKUP(Z223,Sheet2!$A$3:$B$99,2,FALSE)</f>
        <v>23200</v>
      </c>
      <c r="AB223" s="142" t="s">
        <v>78</v>
      </c>
      <c r="AC223" s="29">
        <f>VLOOKUP(AB223,Sheet2!$A$3:$B$99,2,FALSE)</f>
        <v>10000</v>
      </c>
      <c r="AD223" s="129" t="s">
        <v>197</v>
      </c>
      <c r="AE223" s="30">
        <f>VLOOKUP(AD223,Sheet2!$A$3:$B$99,2,FALSE)</f>
        <v>0</v>
      </c>
      <c r="AF223" s="131" t="s">
        <v>202</v>
      </c>
      <c r="AG223" s="30">
        <f>VLOOKUP(AF223,Sheet2!$A$3:$B$99,2,FALSE)</f>
        <v>0</v>
      </c>
    </row>
    <row r="224" spans="1:33" ht="9.6999999999999993" customHeight="1">
      <c r="A224" s="48">
        <v>223</v>
      </c>
      <c r="B224" s="49" t="s">
        <v>787</v>
      </c>
      <c r="C224" s="52" t="s">
        <v>783</v>
      </c>
      <c r="D224" s="54" t="s">
        <v>791</v>
      </c>
      <c r="E224" s="19">
        <f t="shared" si="3"/>
        <v>1923000</v>
      </c>
      <c r="F224" s="33" t="s">
        <v>65</v>
      </c>
      <c r="G224" s="21">
        <f>VLOOKUP(F224,Sheet2!$A$3:$B$99,2,FALSE)</f>
        <v>480000</v>
      </c>
      <c r="H224" s="33" t="s">
        <v>46</v>
      </c>
      <c r="I224" s="21">
        <f>VLOOKUP(H224,Sheet2!$A$3:$B$99,2,FALSE)</f>
        <v>30000</v>
      </c>
      <c r="J224" s="34" t="s">
        <v>64</v>
      </c>
      <c r="K224" s="24">
        <f>VLOOKUP(J224,Sheet2!$A$3:$B$99,2,FALSE)</f>
        <v>135000</v>
      </c>
      <c r="L224" s="34" t="s">
        <v>60</v>
      </c>
      <c r="M224" s="24">
        <f>VLOOKUP(L224,Sheet2!$A$3:$B$99,2,FALSE)</f>
        <v>880000</v>
      </c>
      <c r="N224" s="35" t="s">
        <v>109</v>
      </c>
      <c r="O224" s="26">
        <f>VLOOKUP(N224,Sheet2!$A$3:$B$99,2,FALSE)</f>
        <v>68000</v>
      </c>
      <c r="P224" s="35" t="s">
        <v>68</v>
      </c>
      <c r="Q224" s="26">
        <f>VLOOKUP(P224,Sheet2!$A$3:$B$99,2,FALSE)</f>
        <v>196000</v>
      </c>
      <c r="R224" s="35" t="s">
        <v>105</v>
      </c>
      <c r="S224" s="26">
        <f>VLOOKUP(R224,Sheet2!$A$3:$B$99,2,FALSE)</f>
        <v>54000</v>
      </c>
      <c r="T224" s="132" t="s">
        <v>75</v>
      </c>
      <c r="U224" s="27">
        <f>VLOOKUP(T224,Sheet2!$A$3:$B$99,2,FALSE)</f>
        <v>10000</v>
      </c>
      <c r="V224" s="139" t="s">
        <v>110</v>
      </c>
      <c r="W224" s="27">
        <f>VLOOKUP(V224,Sheet2!$A$3:$B$99,2,FALSE)</f>
        <v>10000</v>
      </c>
      <c r="X224" s="36" t="s">
        <v>77</v>
      </c>
      <c r="Y224" s="27">
        <f>VLOOKUP(X224,Sheet2!$A$3:$B$99,2,FALSE)</f>
        <v>40000</v>
      </c>
      <c r="Z224" s="128" t="s">
        <v>43</v>
      </c>
      <c r="AA224" s="29">
        <f>VLOOKUP(Z224,Sheet2!$A$3:$B$99,2,FALSE)</f>
        <v>10000</v>
      </c>
      <c r="AB224" s="128" t="s">
        <v>97</v>
      </c>
      <c r="AC224" s="29">
        <f>VLOOKUP(AB224,Sheet2!$A$3:$B$99,2,FALSE)</f>
        <v>10000</v>
      </c>
      <c r="AD224" s="129" t="s">
        <v>198</v>
      </c>
      <c r="AE224" s="30">
        <f>VLOOKUP(AD224,Sheet2!$A$3:$B$99,2,FALSE)</f>
        <v>0</v>
      </c>
      <c r="AF224" s="131" t="s">
        <v>202</v>
      </c>
      <c r="AG224" s="30">
        <f>VLOOKUP(AF224,Sheet2!$A$3:$B$99,2,FALSE)</f>
        <v>0</v>
      </c>
    </row>
    <row r="225" spans="1:33" ht="9.6999999999999993" customHeight="1">
      <c r="A225" s="50">
        <v>224</v>
      </c>
      <c r="B225" s="49" t="s">
        <v>844</v>
      </c>
      <c r="C225" s="52" t="s">
        <v>842</v>
      </c>
      <c r="D225" s="54" t="s">
        <v>846</v>
      </c>
      <c r="E225" s="19">
        <f t="shared" si="3"/>
        <v>1883833</v>
      </c>
      <c r="F225" s="33" t="s">
        <v>41</v>
      </c>
      <c r="G225" s="21">
        <f>VLOOKUP(F225,Sheet2!$A$3:$B$99,2,FALSE)</f>
        <v>335000</v>
      </c>
      <c r="H225" s="33" t="s">
        <v>56</v>
      </c>
      <c r="I225" s="21">
        <f>VLOOKUP(H225,Sheet2!$A$3:$B$99,2,FALSE)</f>
        <v>196000</v>
      </c>
      <c r="J225" s="34" t="s">
        <v>100</v>
      </c>
      <c r="K225" s="24">
        <f>VLOOKUP(J225,Sheet2!$A$3:$B$99,2,FALSE)</f>
        <v>400000</v>
      </c>
      <c r="L225" s="34" t="s">
        <v>39</v>
      </c>
      <c r="M225" s="24">
        <f>VLOOKUP(L225,Sheet2!$A$3:$B$99,2,FALSE)</f>
        <v>270000</v>
      </c>
      <c r="N225" s="35" t="s">
        <v>171</v>
      </c>
      <c r="O225" s="26">
        <f>VLOOKUP(N225,Sheet2!$A$3:$B$99,2,FALSE)</f>
        <v>54000</v>
      </c>
      <c r="P225" s="35" t="s">
        <v>174</v>
      </c>
      <c r="Q225" s="26">
        <f>VLOOKUP(P225,Sheet2!$A$3:$B$99,2,FALSE)</f>
        <v>270000</v>
      </c>
      <c r="R225" s="35" t="s">
        <v>81</v>
      </c>
      <c r="S225" s="26">
        <f>VLOOKUP(R225,Sheet2!$A$3:$B$99,2,FALSE)</f>
        <v>196000</v>
      </c>
      <c r="T225" s="132" t="s">
        <v>75</v>
      </c>
      <c r="U225" s="27">
        <f>VLOOKUP(T225,Sheet2!$A$3:$B$99,2,FALSE)</f>
        <v>10000</v>
      </c>
      <c r="V225" s="139" t="s">
        <v>110</v>
      </c>
      <c r="W225" s="27">
        <f>VLOOKUP(V225,Sheet2!$A$3:$B$99,2,FALSE)</f>
        <v>10000</v>
      </c>
      <c r="X225" s="36" t="s">
        <v>192</v>
      </c>
      <c r="Y225" s="27">
        <f>VLOOKUP(X225,Sheet2!$A$3:$B$99,2,FALSE)</f>
        <v>40000</v>
      </c>
      <c r="Z225" s="37" t="s">
        <v>48</v>
      </c>
      <c r="AA225" s="29">
        <f>VLOOKUP(Z225,Sheet2!$A$3:$B$99,2,FALSE)</f>
        <v>92833</v>
      </c>
      <c r="AB225" s="128" t="s">
        <v>44</v>
      </c>
      <c r="AC225" s="29">
        <f>VLOOKUP(AB225,Sheet2!$A$3:$B$99,2,FALSE)</f>
        <v>10000</v>
      </c>
      <c r="AD225" s="129" t="s">
        <v>198</v>
      </c>
      <c r="AE225" s="30">
        <f>VLOOKUP(AD225,Sheet2!$A$3:$B$99,2,FALSE)</f>
        <v>0</v>
      </c>
      <c r="AF225" s="131" t="s">
        <v>199</v>
      </c>
      <c r="AG225" s="30">
        <f>VLOOKUP(AF225,Sheet2!$A$3:$B$99,2,FALSE)</f>
        <v>0</v>
      </c>
    </row>
    <row r="226" spans="1:33" ht="9.6999999999999993" customHeight="1">
      <c r="A226" s="50">
        <v>225</v>
      </c>
      <c r="B226" s="49" t="s">
        <v>363</v>
      </c>
      <c r="C226" s="52" t="s">
        <v>364</v>
      </c>
      <c r="D226" s="54" t="s">
        <v>363</v>
      </c>
      <c r="E226" s="19">
        <f t="shared" si="3"/>
        <v>1856800</v>
      </c>
      <c r="F226" s="33" t="s">
        <v>61</v>
      </c>
      <c r="G226" s="21">
        <f>VLOOKUP(F226,Sheet2!$A$3:$B$99,2,FALSE)</f>
        <v>68000</v>
      </c>
      <c r="H226" s="33" t="s">
        <v>41</v>
      </c>
      <c r="I226" s="21">
        <f>VLOOKUP(H226,Sheet2!$A$3:$B$99,2,FALSE)</f>
        <v>335000</v>
      </c>
      <c r="J226" s="34" t="s">
        <v>95</v>
      </c>
      <c r="K226" s="24">
        <f>VLOOKUP(J226,Sheet2!$A$3:$B$99,2,FALSE)</f>
        <v>40000</v>
      </c>
      <c r="L226" s="34" t="s">
        <v>60</v>
      </c>
      <c r="M226" s="24">
        <f>VLOOKUP(L226,Sheet2!$A$3:$B$99,2,FALSE)</f>
        <v>880000</v>
      </c>
      <c r="N226" s="35" t="s">
        <v>68</v>
      </c>
      <c r="O226" s="26">
        <f>VLOOKUP(N226,Sheet2!$A$3:$B$99,2,FALSE)</f>
        <v>196000</v>
      </c>
      <c r="P226" s="35" t="s">
        <v>83</v>
      </c>
      <c r="Q226" s="26">
        <f>VLOOKUP(P226,Sheet2!$A$3:$B$99,2,FALSE)</f>
        <v>54000</v>
      </c>
      <c r="R226" s="35" t="s">
        <v>179</v>
      </c>
      <c r="S226" s="26">
        <f>VLOOKUP(R226,Sheet2!$A$3:$B$99,2,FALSE)</f>
        <v>155000</v>
      </c>
      <c r="T226" s="139" t="s">
        <v>82</v>
      </c>
      <c r="U226" s="27">
        <f>VLOOKUP(T226,Sheet2!$A$3:$B$99,2,FALSE)</f>
        <v>10000</v>
      </c>
      <c r="V226" s="139" t="s">
        <v>169</v>
      </c>
      <c r="W226" s="27">
        <f>VLOOKUP(V226,Sheet2!$A$3:$B$99,2,FALSE)</f>
        <v>10000</v>
      </c>
      <c r="X226" s="36" t="s">
        <v>186</v>
      </c>
      <c r="Y226" s="27">
        <f>VLOOKUP(X226,Sheet2!$A$3:$B$99,2,FALSE)</f>
        <v>25600</v>
      </c>
      <c r="Z226" s="37" t="s">
        <v>38</v>
      </c>
      <c r="AA226" s="29">
        <f>VLOOKUP(Z226,Sheet2!$A$3:$B$99,2,FALSE)</f>
        <v>23200</v>
      </c>
      <c r="AB226" s="128" t="s">
        <v>97</v>
      </c>
      <c r="AC226" s="29">
        <f>VLOOKUP(AB226,Sheet2!$A$3:$B$99,2,FALSE)</f>
        <v>10000</v>
      </c>
      <c r="AD226" s="137" t="s">
        <v>196</v>
      </c>
      <c r="AE226" s="30">
        <f>VLOOKUP(AD226,Sheet2!$A$3:$B$99,2,FALSE)</f>
        <v>50000</v>
      </c>
      <c r="AF226" s="131" t="s">
        <v>201</v>
      </c>
      <c r="AG226" s="30">
        <f>VLOOKUP(AF226,Sheet2!$A$3:$B$99,2,FALSE)</f>
        <v>0</v>
      </c>
    </row>
    <row r="227" spans="1:33" ht="9.6999999999999993" customHeight="1">
      <c r="A227" s="48">
        <v>226</v>
      </c>
      <c r="B227" s="51" t="s">
        <v>447</v>
      </c>
      <c r="C227" s="52" t="s">
        <v>445</v>
      </c>
      <c r="D227" s="54" t="s">
        <v>444</v>
      </c>
      <c r="E227" s="19">
        <f t="shared" si="3"/>
        <v>1846200</v>
      </c>
      <c r="F227" s="33" t="s">
        <v>65</v>
      </c>
      <c r="G227" s="21">
        <f>VLOOKUP(F227,Sheet2!$A$3:$B$99,2,FALSE)</f>
        <v>480000</v>
      </c>
      <c r="H227" s="33" t="s">
        <v>34</v>
      </c>
      <c r="I227" s="21">
        <f>VLOOKUP(H227,Sheet2!$A$3:$B$99,2,FALSE)</f>
        <v>880000</v>
      </c>
      <c r="J227" s="140" t="s">
        <v>58</v>
      </c>
      <c r="K227" s="24">
        <f>VLOOKUP(J227,Sheet2!$A$3:$B$99,2,FALSE)</f>
        <v>10000</v>
      </c>
      <c r="L227" s="34" t="s">
        <v>95</v>
      </c>
      <c r="M227" s="24">
        <f>VLOOKUP(L227,Sheet2!$A$3:$B$99,2,FALSE)</f>
        <v>40000</v>
      </c>
      <c r="N227" s="35" t="s">
        <v>179</v>
      </c>
      <c r="O227" s="26">
        <f>VLOOKUP(N227,Sheet2!$A$3:$B$99,2,FALSE)</f>
        <v>155000</v>
      </c>
      <c r="P227" s="133" t="s">
        <v>54</v>
      </c>
      <c r="Q227" s="26">
        <f>VLOOKUP(P227,Sheet2!$A$3:$B$99,2,FALSE)</f>
        <v>10000</v>
      </c>
      <c r="R227" s="133" t="s">
        <v>108</v>
      </c>
      <c r="S227" s="26">
        <f>VLOOKUP(R227,Sheet2!$A$3:$B$99,2,FALSE)</f>
        <v>10000</v>
      </c>
      <c r="T227" s="36" t="s">
        <v>86</v>
      </c>
      <c r="U227" s="27">
        <f>VLOOKUP(T227,Sheet2!$A$3:$B$99,2,FALSE)</f>
        <v>120000</v>
      </c>
      <c r="V227" s="36" t="s">
        <v>184</v>
      </c>
      <c r="W227" s="27">
        <f>VLOOKUP(V227,Sheet2!$A$3:$B$99,2,FALSE)</f>
        <v>68000</v>
      </c>
      <c r="X227" s="36" t="s">
        <v>192</v>
      </c>
      <c r="Y227" s="27">
        <f>VLOOKUP(X227,Sheet2!$A$3:$B$99,2,FALSE)</f>
        <v>40000</v>
      </c>
      <c r="Z227" s="37" t="s">
        <v>38</v>
      </c>
      <c r="AA227" s="29">
        <f>VLOOKUP(Z227,Sheet2!$A$3:$B$99,2,FALSE)</f>
        <v>23200</v>
      </c>
      <c r="AB227" s="128" t="s">
        <v>207</v>
      </c>
      <c r="AC227" s="29">
        <f>VLOOKUP(AB227,Sheet2!$A$3:$B$99,2,FALSE)</f>
        <v>10000</v>
      </c>
      <c r="AD227" s="129" t="s">
        <v>198</v>
      </c>
      <c r="AE227" s="30">
        <f>VLOOKUP(AD227,Sheet2!$A$3:$B$99,2,FALSE)</f>
        <v>0</v>
      </c>
      <c r="AF227" s="131" t="s">
        <v>201</v>
      </c>
      <c r="AG227" s="30">
        <f>VLOOKUP(AF227,Sheet2!$A$3:$B$99,2,FALSE)</f>
        <v>0</v>
      </c>
    </row>
    <row r="228" spans="1:33" ht="9.6999999999999993" customHeight="1">
      <c r="A228" s="48">
        <v>227</v>
      </c>
      <c r="B228" s="49" t="s">
        <v>574</v>
      </c>
      <c r="C228" s="52" t="s">
        <v>572</v>
      </c>
      <c r="D228" s="56" t="s">
        <v>581</v>
      </c>
      <c r="E228" s="19">
        <f t="shared" si="3"/>
        <v>1843033</v>
      </c>
      <c r="F228" s="33" t="s">
        <v>34</v>
      </c>
      <c r="G228" s="21">
        <f>VLOOKUP(F228,Sheet2!$A$3:$B$99,2,FALSE)</f>
        <v>880000</v>
      </c>
      <c r="H228" s="33" t="s">
        <v>53</v>
      </c>
      <c r="I228" s="21">
        <f>VLOOKUP(H228,Sheet2!$A$3:$B$99,2,FALSE)</f>
        <v>40000</v>
      </c>
      <c r="J228" s="34" t="s">
        <v>96</v>
      </c>
      <c r="K228" s="24">
        <f>VLOOKUP(J228,Sheet2!$A$3:$B$99,2,FALSE)</f>
        <v>92833</v>
      </c>
      <c r="L228" s="34" t="s">
        <v>59</v>
      </c>
      <c r="M228" s="24">
        <f>VLOOKUP(L228,Sheet2!$A$3:$B$99,2,FALSE)</f>
        <v>30000</v>
      </c>
      <c r="N228" s="35" t="s">
        <v>109</v>
      </c>
      <c r="O228" s="26">
        <f>VLOOKUP(N228,Sheet2!$A$3:$B$99,2,FALSE)</f>
        <v>68000</v>
      </c>
      <c r="P228" s="35" t="s">
        <v>172</v>
      </c>
      <c r="Q228" s="26">
        <f>VLOOKUP(P228,Sheet2!$A$3:$B$99,2,FALSE)</f>
        <v>335000</v>
      </c>
      <c r="R228" s="35" t="s">
        <v>81</v>
      </c>
      <c r="S228" s="26">
        <f>VLOOKUP(R228,Sheet2!$A$3:$B$99,2,FALSE)</f>
        <v>196000</v>
      </c>
      <c r="T228" s="132" t="s">
        <v>75</v>
      </c>
      <c r="U228" s="27">
        <f>VLOOKUP(T228,Sheet2!$A$3:$B$99,2,FALSE)</f>
        <v>10000</v>
      </c>
      <c r="V228" s="36" t="s">
        <v>184</v>
      </c>
      <c r="W228" s="27">
        <f>VLOOKUP(V228,Sheet2!$A$3:$B$99,2,FALSE)</f>
        <v>68000</v>
      </c>
      <c r="X228" s="36" t="s">
        <v>77</v>
      </c>
      <c r="Y228" s="27">
        <f>VLOOKUP(X228,Sheet2!$A$3:$B$99,2,FALSE)</f>
        <v>40000</v>
      </c>
      <c r="Z228" s="37" t="s">
        <v>38</v>
      </c>
      <c r="AA228" s="29">
        <f>VLOOKUP(Z228,Sheet2!$A$3:$B$99,2,FALSE)</f>
        <v>23200</v>
      </c>
      <c r="AB228" s="128" t="s">
        <v>97</v>
      </c>
      <c r="AC228" s="29">
        <f>VLOOKUP(AB228,Sheet2!$A$3:$B$99,2,FALSE)</f>
        <v>10000</v>
      </c>
      <c r="AD228" s="137" t="s">
        <v>196</v>
      </c>
      <c r="AE228" s="30">
        <f>VLOOKUP(AD228,Sheet2!$A$3:$B$99,2,FALSE)</f>
        <v>50000</v>
      </c>
      <c r="AF228" s="131" t="s">
        <v>202</v>
      </c>
      <c r="AG228" s="30">
        <f>VLOOKUP(AF228,Sheet2!$A$3:$B$99,2,FALSE)</f>
        <v>0</v>
      </c>
    </row>
    <row r="229" spans="1:33" ht="9.6999999999999993" customHeight="1">
      <c r="A229" s="50">
        <v>228</v>
      </c>
      <c r="B229" s="51" t="s">
        <v>830</v>
      </c>
      <c r="C229" s="52" t="s">
        <v>828</v>
      </c>
      <c r="D229" s="54" t="s">
        <v>831</v>
      </c>
      <c r="E229" s="19">
        <f t="shared" si="3"/>
        <v>1841600</v>
      </c>
      <c r="F229" s="33" t="s">
        <v>61</v>
      </c>
      <c r="G229" s="21">
        <f>VLOOKUP(F229,Sheet2!$A$3:$B$99,2,FALSE)</f>
        <v>68000</v>
      </c>
      <c r="H229" s="33" t="s">
        <v>65</v>
      </c>
      <c r="I229" s="21">
        <f>VLOOKUP(H229,Sheet2!$A$3:$B$99,2,FALSE)</f>
        <v>480000</v>
      </c>
      <c r="J229" s="140" t="s">
        <v>58</v>
      </c>
      <c r="K229" s="24">
        <f>VLOOKUP(J229,Sheet2!$A$3:$B$99,2,FALSE)</f>
        <v>10000</v>
      </c>
      <c r="L229" s="34" t="s">
        <v>66</v>
      </c>
      <c r="M229" s="24">
        <f>VLOOKUP(L229,Sheet2!$A$3:$B$99,2,FALSE)</f>
        <v>335000</v>
      </c>
      <c r="N229" s="35" t="s">
        <v>32</v>
      </c>
      <c r="O229" s="26">
        <f>VLOOKUP(N229,Sheet2!$A$3:$B$99,2,FALSE)</f>
        <v>270000</v>
      </c>
      <c r="P229" s="35" t="s">
        <v>172</v>
      </c>
      <c r="Q229" s="26">
        <f>VLOOKUP(P229,Sheet2!$A$3:$B$99,2,FALSE)</f>
        <v>335000</v>
      </c>
      <c r="R229" s="35" t="s">
        <v>179</v>
      </c>
      <c r="S229" s="26">
        <f>VLOOKUP(R229,Sheet2!$A$3:$B$99,2,FALSE)</f>
        <v>155000</v>
      </c>
      <c r="T229" s="36" t="s">
        <v>189</v>
      </c>
      <c r="U229" s="27">
        <f>VLOOKUP(T229,Sheet2!$A$3:$B$99,2,FALSE)</f>
        <v>27400</v>
      </c>
      <c r="V229" s="36" t="s">
        <v>184</v>
      </c>
      <c r="W229" s="27">
        <f>VLOOKUP(V229,Sheet2!$A$3:$B$99,2,FALSE)</f>
        <v>68000</v>
      </c>
      <c r="X229" s="139" t="s">
        <v>169</v>
      </c>
      <c r="Y229" s="27">
        <f>VLOOKUP(X229,Sheet2!$A$3:$B$99,2,FALSE)</f>
        <v>10000</v>
      </c>
      <c r="Z229" s="37" t="s">
        <v>38</v>
      </c>
      <c r="AA229" s="29">
        <f>VLOOKUP(Z229,Sheet2!$A$3:$B$99,2,FALSE)</f>
        <v>23200</v>
      </c>
      <c r="AB229" s="128" t="s">
        <v>207</v>
      </c>
      <c r="AC229" s="29">
        <f>VLOOKUP(AB229,Sheet2!$A$3:$B$99,2,FALSE)</f>
        <v>10000</v>
      </c>
      <c r="AD229" s="137" t="s">
        <v>196</v>
      </c>
      <c r="AE229" s="30">
        <f>VLOOKUP(AD229,Sheet2!$A$3:$B$99,2,FALSE)</f>
        <v>50000</v>
      </c>
      <c r="AF229" s="131" t="s">
        <v>202</v>
      </c>
      <c r="AG229" s="30">
        <f>VLOOKUP(AF229,Sheet2!$A$3:$B$99,2,FALSE)</f>
        <v>0</v>
      </c>
    </row>
    <row r="230" spans="1:33" ht="9.6999999999999993" customHeight="1">
      <c r="A230" s="50">
        <v>229</v>
      </c>
      <c r="B230" s="49" t="s">
        <v>117</v>
      </c>
      <c r="C230" s="52" t="s">
        <v>116</v>
      </c>
      <c r="D230" s="54" t="s">
        <v>153</v>
      </c>
      <c r="E230" s="19">
        <f t="shared" si="3"/>
        <v>1835033</v>
      </c>
      <c r="F230" s="33" t="s">
        <v>41</v>
      </c>
      <c r="G230" s="21">
        <f>VLOOKUP(F230,Sheet2!$A$3:$B$99,2,FALSE)</f>
        <v>335000</v>
      </c>
      <c r="H230" s="33" t="s">
        <v>61</v>
      </c>
      <c r="I230" s="21">
        <f>VLOOKUP(H230,Sheet2!$A$3:$B$99,2,FALSE)</f>
        <v>68000</v>
      </c>
      <c r="J230" s="34" t="s">
        <v>100</v>
      </c>
      <c r="K230" s="24">
        <f>VLOOKUP(J230,Sheet2!$A$3:$B$99,2,FALSE)</f>
        <v>400000</v>
      </c>
      <c r="L230" s="34" t="s">
        <v>96</v>
      </c>
      <c r="M230" s="24">
        <f>VLOOKUP(L230,Sheet2!$A$3:$B$99,2,FALSE)</f>
        <v>92833</v>
      </c>
      <c r="N230" s="35" t="s">
        <v>179</v>
      </c>
      <c r="O230" s="26">
        <f>VLOOKUP(N230,Sheet2!$A$3:$B$99,2,FALSE)</f>
        <v>155000</v>
      </c>
      <c r="P230" s="35" t="s">
        <v>172</v>
      </c>
      <c r="Q230" s="26">
        <f>VLOOKUP(P230,Sheet2!$A$3:$B$99,2,FALSE)</f>
        <v>335000</v>
      </c>
      <c r="R230" s="35" t="s">
        <v>81</v>
      </c>
      <c r="S230" s="26">
        <f>VLOOKUP(R230,Sheet2!$A$3:$B$99,2,FALSE)</f>
        <v>196000</v>
      </c>
      <c r="T230" s="36" t="s">
        <v>86</v>
      </c>
      <c r="U230" s="27">
        <f>VLOOKUP(T230,Sheet2!$A$3:$B$99,2,FALSE)</f>
        <v>120000</v>
      </c>
      <c r="V230" s="139" t="s">
        <v>110</v>
      </c>
      <c r="W230" s="27">
        <f>VLOOKUP(V230,Sheet2!$A$3:$B$99,2,FALSE)</f>
        <v>10000</v>
      </c>
      <c r="X230" s="36" t="s">
        <v>192</v>
      </c>
      <c r="Y230" s="27">
        <f>VLOOKUP(X230,Sheet2!$A$3:$B$99,2,FALSE)</f>
        <v>40000</v>
      </c>
      <c r="Z230" s="37" t="s">
        <v>38</v>
      </c>
      <c r="AA230" s="29">
        <f>VLOOKUP(Z230,Sheet2!$A$3:$B$99,2,FALSE)</f>
        <v>23200</v>
      </c>
      <c r="AB230" s="142" t="s">
        <v>78</v>
      </c>
      <c r="AC230" s="29">
        <f>VLOOKUP(AB230,Sheet2!$A$3:$B$99,2,FALSE)</f>
        <v>10000</v>
      </c>
      <c r="AD230" s="137" t="s">
        <v>196</v>
      </c>
      <c r="AE230" s="30">
        <f>VLOOKUP(AD230,Sheet2!$A$3:$B$99,2,FALSE)</f>
        <v>50000</v>
      </c>
      <c r="AF230" s="131" t="s">
        <v>201</v>
      </c>
      <c r="AG230" s="30">
        <f>VLOOKUP(AF230,Sheet2!$A$3:$B$99,2,FALSE)</f>
        <v>0</v>
      </c>
    </row>
    <row r="231" spans="1:33" ht="9.6999999999999993" customHeight="1">
      <c r="A231" s="48">
        <v>230</v>
      </c>
      <c r="B231" s="49" t="s">
        <v>204</v>
      </c>
      <c r="C231" s="52" t="s">
        <v>203</v>
      </c>
      <c r="D231" s="54" t="s">
        <v>204</v>
      </c>
      <c r="E231" s="19">
        <f t="shared" si="3"/>
        <v>1816033</v>
      </c>
      <c r="F231" s="33" t="s">
        <v>41</v>
      </c>
      <c r="G231" s="21">
        <f>VLOOKUP(F231,Sheet2!$A$3:$B$99,2,FALSE)</f>
        <v>335000</v>
      </c>
      <c r="H231" s="33" t="s">
        <v>65</v>
      </c>
      <c r="I231" s="21">
        <f>VLOOKUP(H231,Sheet2!$A$3:$B$99,2,FALSE)</f>
        <v>480000</v>
      </c>
      <c r="J231" s="34" t="s">
        <v>100</v>
      </c>
      <c r="K231" s="24">
        <f>VLOOKUP(J231,Sheet2!$A$3:$B$99,2,FALSE)</f>
        <v>400000</v>
      </c>
      <c r="L231" s="34" t="s">
        <v>64</v>
      </c>
      <c r="M231" s="24">
        <f>VLOOKUP(L231,Sheet2!$A$3:$B$99,2,FALSE)</f>
        <v>135000</v>
      </c>
      <c r="N231" s="35" t="s">
        <v>72</v>
      </c>
      <c r="O231" s="26">
        <f>VLOOKUP(N231,Sheet2!$A$3:$B$99,2,FALSE)</f>
        <v>92833</v>
      </c>
      <c r="P231" s="35" t="s">
        <v>175</v>
      </c>
      <c r="Q231" s="26">
        <f>VLOOKUP(P231,Sheet2!$A$3:$B$99,2,FALSE)</f>
        <v>54000</v>
      </c>
      <c r="R231" s="35" t="s">
        <v>81</v>
      </c>
      <c r="S231" s="26">
        <f>VLOOKUP(R231,Sheet2!$A$3:$B$99,2,FALSE)</f>
        <v>196000</v>
      </c>
      <c r="T231" s="132" t="s">
        <v>75</v>
      </c>
      <c r="U231" s="27">
        <f>VLOOKUP(T231,Sheet2!$A$3:$B$99,2,FALSE)</f>
        <v>10000</v>
      </c>
      <c r="V231" s="36" t="s">
        <v>188</v>
      </c>
      <c r="W231" s="27">
        <f>VLOOKUP(V231,Sheet2!$A$3:$B$99,2,FALSE)</f>
        <v>40000</v>
      </c>
      <c r="X231" s="36" t="s">
        <v>77</v>
      </c>
      <c r="Y231" s="27">
        <f>VLOOKUP(X231,Sheet2!$A$3:$B$99,2,FALSE)</f>
        <v>40000</v>
      </c>
      <c r="Z231" s="37" t="s">
        <v>38</v>
      </c>
      <c r="AA231" s="29">
        <f>VLOOKUP(Z231,Sheet2!$A$3:$B$99,2,FALSE)</f>
        <v>23200</v>
      </c>
      <c r="AB231" s="142" t="s">
        <v>78</v>
      </c>
      <c r="AC231" s="29">
        <f>VLOOKUP(AB231,Sheet2!$A$3:$B$99,2,FALSE)</f>
        <v>10000</v>
      </c>
      <c r="AD231" s="129" t="s">
        <v>200</v>
      </c>
      <c r="AE231" s="30">
        <f>VLOOKUP(AD231,Sheet2!$A$3:$B$99,2,FALSE)</f>
        <v>0</v>
      </c>
      <c r="AF231" s="131" t="s">
        <v>202</v>
      </c>
      <c r="AG231" s="30">
        <f>VLOOKUP(AF231,Sheet2!$A$3:$B$99,2,FALSE)</f>
        <v>0</v>
      </c>
    </row>
    <row r="232" spans="1:33" ht="9.6999999999999993" customHeight="1">
      <c r="A232" s="48">
        <v>231</v>
      </c>
      <c r="B232" s="49" t="s">
        <v>259</v>
      </c>
      <c r="C232" s="52" t="s">
        <v>260</v>
      </c>
      <c r="D232" s="54" t="s">
        <v>259</v>
      </c>
      <c r="E232" s="19">
        <f t="shared" si="3"/>
        <v>1758233</v>
      </c>
      <c r="F232" s="33" t="s">
        <v>65</v>
      </c>
      <c r="G232" s="21">
        <f>VLOOKUP(F232,Sheet2!$A$3:$B$99,2,FALSE)</f>
        <v>480000</v>
      </c>
      <c r="H232" s="33" t="s">
        <v>53</v>
      </c>
      <c r="I232" s="21">
        <f>VLOOKUP(H232,Sheet2!$A$3:$B$99,2,FALSE)</f>
        <v>40000</v>
      </c>
      <c r="J232" s="135" t="s">
        <v>170</v>
      </c>
      <c r="K232" s="24">
        <f>VLOOKUP(J232,Sheet2!$A$3:$B$99,2,FALSE)</f>
        <v>10000</v>
      </c>
      <c r="L232" s="34" t="s">
        <v>60</v>
      </c>
      <c r="M232" s="24">
        <f>VLOOKUP(L232,Sheet2!$A$3:$B$99,2,FALSE)</f>
        <v>880000</v>
      </c>
      <c r="N232" s="35" t="s">
        <v>62</v>
      </c>
      <c r="O232" s="26">
        <f>VLOOKUP(N232,Sheet2!$A$3:$B$99,2,FALSE)</f>
        <v>68000</v>
      </c>
      <c r="P232" s="133" t="s">
        <v>54</v>
      </c>
      <c r="Q232" s="26">
        <f>VLOOKUP(P232,Sheet2!$A$3:$B$99,2,FALSE)</f>
        <v>10000</v>
      </c>
      <c r="R232" s="133" t="s">
        <v>108</v>
      </c>
      <c r="S232" s="26">
        <f>VLOOKUP(R232,Sheet2!$A$3:$B$99,2,FALSE)</f>
        <v>10000</v>
      </c>
      <c r="T232" s="132" t="s">
        <v>75</v>
      </c>
      <c r="U232" s="27">
        <f>VLOOKUP(T232,Sheet2!$A$3:$B$99,2,FALSE)</f>
        <v>10000</v>
      </c>
      <c r="V232" s="36" t="s">
        <v>86</v>
      </c>
      <c r="W232" s="27">
        <f>VLOOKUP(V232,Sheet2!$A$3:$B$99,2,FALSE)</f>
        <v>120000</v>
      </c>
      <c r="X232" s="36" t="s">
        <v>189</v>
      </c>
      <c r="Y232" s="27">
        <f>VLOOKUP(X232,Sheet2!$A$3:$B$99,2,FALSE)</f>
        <v>27400</v>
      </c>
      <c r="Z232" s="37" t="s">
        <v>48</v>
      </c>
      <c r="AA232" s="29">
        <f>VLOOKUP(Z232,Sheet2!$A$3:$B$99,2,FALSE)</f>
        <v>92833</v>
      </c>
      <c r="AB232" s="128" t="s">
        <v>47</v>
      </c>
      <c r="AC232" s="29">
        <f>VLOOKUP(AB232,Sheet2!$A$3:$B$99,2,FALSE)</f>
        <v>10000</v>
      </c>
      <c r="AD232" s="129" t="s">
        <v>198</v>
      </c>
      <c r="AE232" s="30">
        <f>VLOOKUP(AD232,Sheet2!$A$3:$B$99,2,FALSE)</f>
        <v>0</v>
      </c>
      <c r="AF232" s="131" t="s">
        <v>201</v>
      </c>
      <c r="AG232" s="30">
        <f>VLOOKUP(AF232,Sheet2!$A$3:$B$99,2,FALSE)</f>
        <v>0</v>
      </c>
    </row>
    <row r="233" spans="1:33" ht="9.6999999999999993" customHeight="1">
      <c r="A233" s="50">
        <v>232</v>
      </c>
      <c r="B233" s="49" t="s">
        <v>714</v>
      </c>
      <c r="C233" s="52" t="s">
        <v>715</v>
      </c>
      <c r="D233" s="54" t="s">
        <v>716</v>
      </c>
      <c r="E233" s="19">
        <f t="shared" si="3"/>
        <v>1722433</v>
      </c>
      <c r="F233" s="33" t="s">
        <v>34</v>
      </c>
      <c r="G233" s="21">
        <f>VLOOKUP(F233,Sheet2!$A$3:$B$99,2,FALSE)</f>
        <v>880000</v>
      </c>
      <c r="H233" s="33" t="s">
        <v>53</v>
      </c>
      <c r="I233" s="21">
        <f>VLOOKUP(H233,Sheet2!$A$3:$B$99,2,FALSE)</f>
        <v>40000</v>
      </c>
      <c r="J233" s="140" t="s">
        <v>58</v>
      </c>
      <c r="K233" s="24">
        <f>VLOOKUP(J233,Sheet2!$A$3:$B$99,2,FALSE)</f>
        <v>10000</v>
      </c>
      <c r="L233" s="34" t="s">
        <v>95</v>
      </c>
      <c r="M233" s="24">
        <f>VLOOKUP(L233,Sheet2!$A$3:$B$99,2,FALSE)</f>
        <v>40000</v>
      </c>
      <c r="N233" s="35" t="s">
        <v>40</v>
      </c>
      <c r="O233" s="26">
        <f>VLOOKUP(N233,Sheet2!$A$3:$B$99,2,FALSE)</f>
        <v>92833</v>
      </c>
      <c r="P233" s="35" t="s">
        <v>172</v>
      </c>
      <c r="Q233" s="26">
        <f>VLOOKUP(P233,Sheet2!$A$3:$B$99,2,FALSE)</f>
        <v>335000</v>
      </c>
      <c r="R233" s="35" t="s">
        <v>178</v>
      </c>
      <c r="S233" s="26">
        <f>VLOOKUP(R233,Sheet2!$A$3:$B$99,2,FALSE)</f>
        <v>54000</v>
      </c>
      <c r="T233" s="36" t="s">
        <v>86</v>
      </c>
      <c r="U233" s="27">
        <f>VLOOKUP(T233,Sheet2!$A$3:$B$99,2,FALSE)</f>
        <v>120000</v>
      </c>
      <c r="V233" s="36" t="s">
        <v>192</v>
      </c>
      <c r="W233" s="27">
        <f>VLOOKUP(V233,Sheet2!$A$3:$B$99,2,FALSE)</f>
        <v>40000</v>
      </c>
      <c r="X233" s="36" t="s">
        <v>189</v>
      </c>
      <c r="Y233" s="27">
        <f>VLOOKUP(X233,Sheet2!$A$3:$B$99,2,FALSE)</f>
        <v>27400</v>
      </c>
      <c r="Z233" s="37" t="s">
        <v>38</v>
      </c>
      <c r="AA233" s="29">
        <f>VLOOKUP(Z233,Sheet2!$A$3:$B$99,2,FALSE)</f>
        <v>23200</v>
      </c>
      <c r="AB233" s="142" t="s">
        <v>78</v>
      </c>
      <c r="AC233" s="29">
        <f>VLOOKUP(AB233,Sheet2!$A$3:$B$99,2,FALSE)</f>
        <v>10000</v>
      </c>
      <c r="AD233" s="137" t="s">
        <v>196</v>
      </c>
      <c r="AE233" s="30">
        <f>VLOOKUP(AD233,Sheet2!$A$3:$B$99,2,FALSE)</f>
        <v>50000</v>
      </c>
      <c r="AF233" s="131" t="s">
        <v>202</v>
      </c>
      <c r="AG233" s="30">
        <f>VLOOKUP(AF233,Sheet2!$A$3:$B$99,2,FALSE)</f>
        <v>0</v>
      </c>
    </row>
    <row r="234" spans="1:33" ht="9.6999999999999993" customHeight="1">
      <c r="A234" s="50">
        <v>233</v>
      </c>
      <c r="B234" s="49" t="s">
        <v>225</v>
      </c>
      <c r="C234" s="52" t="s">
        <v>224</v>
      </c>
      <c r="D234" s="54" t="s">
        <v>225</v>
      </c>
      <c r="E234" s="19">
        <f t="shared" si="3"/>
        <v>1664033</v>
      </c>
      <c r="F234" s="33" t="s">
        <v>61</v>
      </c>
      <c r="G234" s="21">
        <f>VLOOKUP(F234,Sheet2!$A$3:$B$99,2,FALSE)</f>
        <v>68000</v>
      </c>
      <c r="H234" s="33" t="s">
        <v>41</v>
      </c>
      <c r="I234" s="21">
        <f>VLOOKUP(H234,Sheet2!$A$3:$B$99,2,FALSE)</f>
        <v>335000</v>
      </c>
      <c r="J234" s="34" t="s">
        <v>59</v>
      </c>
      <c r="K234" s="24">
        <f>VLOOKUP(J234,Sheet2!$A$3:$B$99,2,FALSE)</f>
        <v>30000</v>
      </c>
      <c r="L234" s="34" t="s">
        <v>60</v>
      </c>
      <c r="M234" s="24">
        <f>VLOOKUP(L234,Sheet2!$A$3:$B$99,2,FALSE)</f>
        <v>880000</v>
      </c>
      <c r="N234" s="35" t="s">
        <v>40</v>
      </c>
      <c r="O234" s="26">
        <f>VLOOKUP(N234,Sheet2!$A$3:$B$99,2,FALSE)</f>
        <v>92833</v>
      </c>
      <c r="P234" s="35" t="s">
        <v>179</v>
      </c>
      <c r="Q234" s="26">
        <f>VLOOKUP(P234,Sheet2!$A$3:$B$99,2,FALSE)</f>
        <v>155000</v>
      </c>
      <c r="R234" s="133" t="s">
        <v>173</v>
      </c>
      <c r="S234" s="26">
        <f>VLOOKUP(R234,Sheet2!$A$3:$B$99,2,FALSE)</f>
        <v>10000</v>
      </c>
      <c r="T234" s="139" t="s">
        <v>82</v>
      </c>
      <c r="U234" s="27">
        <f>VLOOKUP(T234,Sheet2!$A$3:$B$99,2,FALSE)</f>
        <v>10000</v>
      </c>
      <c r="V234" s="132" t="s">
        <v>191</v>
      </c>
      <c r="W234" s="27">
        <f>VLOOKUP(V234,Sheet2!$A$3:$B$99,2,FALSE)</f>
        <v>10000</v>
      </c>
      <c r="X234" s="36" t="s">
        <v>77</v>
      </c>
      <c r="Y234" s="27">
        <f>VLOOKUP(X234,Sheet2!$A$3:$B$99,2,FALSE)</f>
        <v>40000</v>
      </c>
      <c r="Z234" s="128" t="s">
        <v>43</v>
      </c>
      <c r="AA234" s="29">
        <f>VLOOKUP(Z234,Sheet2!$A$3:$B$99,2,FALSE)</f>
        <v>10000</v>
      </c>
      <c r="AB234" s="37" t="s">
        <v>38</v>
      </c>
      <c r="AC234" s="29">
        <f>VLOOKUP(AB234,Sheet2!$A$3:$B$99,2,FALSE)</f>
        <v>23200</v>
      </c>
      <c r="AD234" s="129" t="s">
        <v>198</v>
      </c>
      <c r="AE234" s="30">
        <f>VLOOKUP(AD234,Sheet2!$A$3:$B$99,2,FALSE)</f>
        <v>0</v>
      </c>
      <c r="AF234" s="131" t="s">
        <v>201</v>
      </c>
      <c r="AG234" s="30">
        <f>VLOOKUP(AF234,Sheet2!$A$3:$B$99,2,FALSE)</f>
        <v>0</v>
      </c>
    </row>
    <row r="235" spans="1:33" ht="9.6999999999999993" customHeight="1">
      <c r="A235" s="48">
        <v>234</v>
      </c>
      <c r="B235" s="49" t="s">
        <v>270</v>
      </c>
      <c r="C235" s="52" t="s">
        <v>134</v>
      </c>
      <c r="D235" s="54" t="s">
        <v>135</v>
      </c>
      <c r="E235" s="19">
        <f t="shared" si="3"/>
        <v>1638033</v>
      </c>
      <c r="F235" s="33" t="s">
        <v>65</v>
      </c>
      <c r="G235" s="21">
        <f>VLOOKUP(F235,Sheet2!$A$3:$B$99,2,FALSE)</f>
        <v>480000</v>
      </c>
      <c r="H235" s="33" t="s">
        <v>53</v>
      </c>
      <c r="I235" s="21">
        <f>VLOOKUP(H235,Sheet2!$A$3:$B$99,2,FALSE)</f>
        <v>40000</v>
      </c>
      <c r="J235" s="34" t="s">
        <v>100</v>
      </c>
      <c r="K235" s="24">
        <f>VLOOKUP(J235,Sheet2!$A$3:$B$99,2,FALSE)</f>
        <v>400000</v>
      </c>
      <c r="L235" s="34" t="s">
        <v>96</v>
      </c>
      <c r="M235" s="24">
        <f>VLOOKUP(L235,Sheet2!$A$3:$B$99,2,FALSE)</f>
        <v>92833</v>
      </c>
      <c r="N235" s="35" t="s">
        <v>68</v>
      </c>
      <c r="O235" s="26">
        <f>VLOOKUP(N235,Sheet2!$A$3:$B$99,2,FALSE)</f>
        <v>196000</v>
      </c>
      <c r="P235" s="133" t="s">
        <v>54</v>
      </c>
      <c r="Q235" s="26">
        <f>VLOOKUP(P235,Sheet2!$A$3:$B$99,2,FALSE)</f>
        <v>10000</v>
      </c>
      <c r="R235" s="35" t="s">
        <v>81</v>
      </c>
      <c r="S235" s="26">
        <f>VLOOKUP(R235,Sheet2!$A$3:$B$99,2,FALSE)</f>
        <v>196000</v>
      </c>
      <c r="T235" s="36" t="s">
        <v>86</v>
      </c>
      <c r="U235" s="27">
        <f>VLOOKUP(T235,Sheet2!$A$3:$B$99,2,FALSE)</f>
        <v>120000</v>
      </c>
      <c r="V235" s="139" t="s">
        <v>110</v>
      </c>
      <c r="W235" s="27">
        <f>VLOOKUP(V235,Sheet2!$A$3:$B$99,2,FALSE)</f>
        <v>10000</v>
      </c>
      <c r="X235" s="139" t="s">
        <v>82</v>
      </c>
      <c r="Y235" s="27">
        <f>VLOOKUP(X235,Sheet2!$A$3:$B$99,2,FALSE)</f>
        <v>10000</v>
      </c>
      <c r="Z235" s="37" t="s">
        <v>38</v>
      </c>
      <c r="AA235" s="29">
        <f>VLOOKUP(Z235,Sheet2!$A$3:$B$99,2,FALSE)</f>
        <v>23200</v>
      </c>
      <c r="AB235" s="142" t="s">
        <v>78</v>
      </c>
      <c r="AC235" s="29">
        <f>VLOOKUP(AB235,Sheet2!$A$3:$B$99,2,FALSE)</f>
        <v>10000</v>
      </c>
      <c r="AD235" s="137" t="s">
        <v>196</v>
      </c>
      <c r="AE235" s="30">
        <f>VLOOKUP(AD235,Sheet2!$A$3:$B$99,2,FALSE)</f>
        <v>50000</v>
      </c>
      <c r="AF235" s="131" t="s">
        <v>197</v>
      </c>
      <c r="AG235" s="30">
        <f>VLOOKUP(AF235,Sheet2!$A$3:$B$99,2,FALSE)</f>
        <v>0</v>
      </c>
    </row>
    <row r="236" spans="1:33" ht="9.6999999999999993" customHeight="1">
      <c r="A236" s="48">
        <v>235</v>
      </c>
      <c r="B236" s="49" t="s">
        <v>512</v>
      </c>
      <c r="C236" s="52" t="s">
        <v>511</v>
      </c>
      <c r="D236" s="54" t="s">
        <v>514</v>
      </c>
      <c r="E236" s="19">
        <f t="shared" si="3"/>
        <v>1606600</v>
      </c>
      <c r="F236" s="33" t="s">
        <v>61</v>
      </c>
      <c r="G236" s="21">
        <f>VLOOKUP(F236,Sheet2!$A$3:$B$99,2,FALSE)</f>
        <v>68000</v>
      </c>
      <c r="H236" s="33" t="s">
        <v>34</v>
      </c>
      <c r="I236" s="21">
        <f>VLOOKUP(H236,Sheet2!$A$3:$B$99,2,FALSE)</f>
        <v>880000</v>
      </c>
      <c r="J236" s="140" t="s">
        <v>58</v>
      </c>
      <c r="K236" s="24">
        <f>VLOOKUP(J236,Sheet2!$A$3:$B$99,2,FALSE)</f>
        <v>10000</v>
      </c>
      <c r="L236" s="34" t="s">
        <v>59</v>
      </c>
      <c r="M236" s="24">
        <f>VLOOKUP(L236,Sheet2!$A$3:$B$99,2,FALSE)</f>
        <v>30000</v>
      </c>
      <c r="N236" s="35" t="s">
        <v>178</v>
      </c>
      <c r="O236" s="26">
        <f>VLOOKUP(N236,Sheet2!$A$3:$B$99,2,FALSE)</f>
        <v>54000</v>
      </c>
      <c r="P236" s="35" t="s">
        <v>32</v>
      </c>
      <c r="Q236" s="26">
        <f>VLOOKUP(P236,Sheet2!$A$3:$B$99,2,FALSE)</f>
        <v>270000</v>
      </c>
      <c r="R236" s="35" t="s">
        <v>105</v>
      </c>
      <c r="S236" s="26">
        <f>VLOOKUP(R236,Sheet2!$A$3:$B$99,2,FALSE)</f>
        <v>54000</v>
      </c>
      <c r="T236" s="36" t="s">
        <v>86</v>
      </c>
      <c r="U236" s="27">
        <f>VLOOKUP(T236,Sheet2!$A$3:$B$99,2,FALSE)</f>
        <v>120000</v>
      </c>
      <c r="V236" s="139" t="s">
        <v>82</v>
      </c>
      <c r="W236" s="27">
        <f>VLOOKUP(V236,Sheet2!$A$3:$B$99,2,FALSE)</f>
        <v>10000</v>
      </c>
      <c r="X236" s="36" t="s">
        <v>189</v>
      </c>
      <c r="Y236" s="27">
        <f>VLOOKUP(X236,Sheet2!$A$3:$B$99,2,FALSE)</f>
        <v>27400</v>
      </c>
      <c r="Z236" s="37" t="s">
        <v>38</v>
      </c>
      <c r="AA236" s="29">
        <f>VLOOKUP(Z236,Sheet2!$A$3:$B$99,2,FALSE)</f>
        <v>23200</v>
      </c>
      <c r="AB236" s="142" t="s">
        <v>78</v>
      </c>
      <c r="AC236" s="29">
        <f>VLOOKUP(AB236,Sheet2!$A$3:$B$99,2,FALSE)</f>
        <v>10000</v>
      </c>
      <c r="AD236" s="137" t="s">
        <v>196</v>
      </c>
      <c r="AE236" s="30">
        <f>VLOOKUP(AD236,Sheet2!$A$3:$B$99,2,FALSE)</f>
        <v>50000</v>
      </c>
      <c r="AF236" s="131" t="s">
        <v>199</v>
      </c>
      <c r="AG236" s="30">
        <f>VLOOKUP(AF236,Sheet2!$A$3:$B$99,2,FALSE)</f>
        <v>0</v>
      </c>
    </row>
    <row r="237" spans="1:33" ht="9.6999999999999993" customHeight="1">
      <c r="A237" s="50">
        <v>236</v>
      </c>
      <c r="B237" s="49" t="s">
        <v>501</v>
      </c>
      <c r="C237" s="52" t="s">
        <v>134</v>
      </c>
      <c r="D237" s="54" t="s">
        <v>135</v>
      </c>
      <c r="E237" s="19">
        <f t="shared" si="3"/>
        <v>1604200</v>
      </c>
      <c r="F237" s="33" t="s">
        <v>41</v>
      </c>
      <c r="G237" s="21">
        <f>VLOOKUP(F237,Sheet2!$A$3:$B$99,2,FALSE)</f>
        <v>335000</v>
      </c>
      <c r="H237" s="33" t="s">
        <v>65</v>
      </c>
      <c r="I237" s="21">
        <f>VLOOKUP(H237,Sheet2!$A$3:$B$99,2,FALSE)</f>
        <v>480000</v>
      </c>
      <c r="J237" s="34" t="s">
        <v>95</v>
      </c>
      <c r="K237" s="24">
        <f>VLOOKUP(J237,Sheet2!$A$3:$B$99,2,FALSE)</f>
        <v>40000</v>
      </c>
      <c r="L237" s="34" t="s">
        <v>64</v>
      </c>
      <c r="M237" s="24">
        <f>VLOOKUP(L237,Sheet2!$A$3:$B$99,2,FALSE)</f>
        <v>135000</v>
      </c>
      <c r="N237" s="35" t="s">
        <v>179</v>
      </c>
      <c r="O237" s="26">
        <f>VLOOKUP(N237,Sheet2!$A$3:$B$99,2,FALSE)</f>
        <v>155000</v>
      </c>
      <c r="P237" s="133" t="s">
        <v>54</v>
      </c>
      <c r="Q237" s="26">
        <f>VLOOKUP(P237,Sheet2!$A$3:$B$99,2,FALSE)</f>
        <v>10000</v>
      </c>
      <c r="R237" s="35" t="s">
        <v>177</v>
      </c>
      <c r="S237" s="26">
        <f>VLOOKUP(R237,Sheet2!$A$3:$B$99,2,FALSE)</f>
        <v>196000</v>
      </c>
      <c r="T237" s="36" t="s">
        <v>86</v>
      </c>
      <c r="U237" s="27">
        <f>VLOOKUP(T237,Sheet2!$A$3:$B$99,2,FALSE)</f>
        <v>120000</v>
      </c>
      <c r="V237" s="36" t="s">
        <v>188</v>
      </c>
      <c r="W237" s="27">
        <f>VLOOKUP(V237,Sheet2!$A$3:$B$99,2,FALSE)</f>
        <v>40000</v>
      </c>
      <c r="X237" s="139" t="s">
        <v>82</v>
      </c>
      <c r="Y237" s="27">
        <f>VLOOKUP(X237,Sheet2!$A$3:$B$99,2,FALSE)</f>
        <v>10000</v>
      </c>
      <c r="Z237" s="37" t="s">
        <v>38</v>
      </c>
      <c r="AA237" s="29">
        <f>VLOOKUP(Z237,Sheet2!$A$3:$B$99,2,FALSE)</f>
        <v>23200</v>
      </c>
      <c r="AB237" s="142" t="s">
        <v>78</v>
      </c>
      <c r="AC237" s="29">
        <f>VLOOKUP(AB237,Sheet2!$A$3:$B$99,2,FALSE)</f>
        <v>10000</v>
      </c>
      <c r="AD237" s="137" t="s">
        <v>196</v>
      </c>
      <c r="AE237" s="30">
        <f>VLOOKUP(AD237,Sheet2!$A$3:$B$99,2,FALSE)</f>
        <v>50000</v>
      </c>
      <c r="AF237" s="131" t="s">
        <v>197</v>
      </c>
      <c r="AG237" s="30">
        <f>VLOOKUP(AF237,Sheet2!$A$3:$B$99,2,FALSE)</f>
        <v>0</v>
      </c>
    </row>
    <row r="238" spans="1:33" ht="9.6999999999999993" customHeight="1">
      <c r="A238" s="50">
        <v>237</v>
      </c>
      <c r="B238" s="49" t="s">
        <v>206</v>
      </c>
      <c r="C238" s="55" t="s">
        <v>205</v>
      </c>
      <c r="D238" s="54" t="s">
        <v>206</v>
      </c>
      <c r="E238" s="19">
        <f t="shared" si="3"/>
        <v>1598800</v>
      </c>
      <c r="F238" s="33" t="s">
        <v>61</v>
      </c>
      <c r="G238" s="21">
        <f>VLOOKUP(F238,Sheet2!$A$3:$B$99,2,FALSE)</f>
        <v>68000</v>
      </c>
      <c r="H238" s="33" t="s">
        <v>35</v>
      </c>
      <c r="I238" s="21">
        <f>VLOOKUP(H238,Sheet2!$A$3:$B$99,2,FALSE)</f>
        <v>40000</v>
      </c>
      <c r="J238" s="135" t="s">
        <v>170</v>
      </c>
      <c r="K238" s="24">
        <f>VLOOKUP(J238,Sheet2!$A$3:$B$99,2,FALSE)</f>
        <v>10000</v>
      </c>
      <c r="L238" s="34" t="s">
        <v>60</v>
      </c>
      <c r="M238" s="24">
        <f>VLOOKUP(L238,Sheet2!$A$3:$B$99,2,FALSE)</f>
        <v>880000</v>
      </c>
      <c r="N238" s="35" t="s">
        <v>109</v>
      </c>
      <c r="O238" s="26">
        <f>VLOOKUP(N238,Sheet2!$A$3:$B$99,2,FALSE)</f>
        <v>68000</v>
      </c>
      <c r="P238" s="35" t="s">
        <v>172</v>
      </c>
      <c r="Q238" s="26">
        <f>VLOOKUP(P238,Sheet2!$A$3:$B$99,2,FALSE)</f>
        <v>335000</v>
      </c>
      <c r="R238" s="35" t="s">
        <v>178</v>
      </c>
      <c r="S238" s="26">
        <f>VLOOKUP(R238,Sheet2!$A$3:$B$99,2,FALSE)</f>
        <v>54000</v>
      </c>
      <c r="T238" s="132" t="s">
        <v>75</v>
      </c>
      <c r="U238" s="27">
        <f>VLOOKUP(T238,Sheet2!$A$3:$B$99,2,FALSE)</f>
        <v>10000</v>
      </c>
      <c r="V238" s="139" t="s">
        <v>110</v>
      </c>
      <c r="W238" s="27">
        <f>VLOOKUP(V238,Sheet2!$A$3:$B$99,2,FALSE)</f>
        <v>10000</v>
      </c>
      <c r="X238" s="36" t="s">
        <v>77</v>
      </c>
      <c r="Y238" s="27">
        <f>VLOOKUP(X238,Sheet2!$A$3:$B$99,2,FALSE)</f>
        <v>40000</v>
      </c>
      <c r="Z238" s="37" t="s">
        <v>76</v>
      </c>
      <c r="AA238" s="29">
        <f>VLOOKUP(Z238,Sheet2!$A$3:$B$99,2,FALSE)</f>
        <v>23800</v>
      </c>
      <c r="AB238" s="128" t="s">
        <v>207</v>
      </c>
      <c r="AC238" s="29">
        <f>VLOOKUP(AB238,Sheet2!$A$3:$B$99,2,FALSE)</f>
        <v>10000</v>
      </c>
      <c r="AD238" s="137" t="s">
        <v>196</v>
      </c>
      <c r="AE238" s="30">
        <f>VLOOKUP(AD238,Sheet2!$A$3:$B$99,2,FALSE)</f>
        <v>50000</v>
      </c>
      <c r="AF238" s="131" t="s">
        <v>201</v>
      </c>
      <c r="AG238" s="30">
        <f>VLOOKUP(AF238,Sheet2!$A$3:$B$99,2,FALSE)</f>
        <v>0</v>
      </c>
    </row>
    <row r="239" spans="1:33" ht="9.6999999999999993" customHeight="1">
      <c r="A239" s="48">
        <v>238</v>
      </c>
      <c r="B239" s="31" t="s">
        <v>359</v>
      </c>
      <c r="C239" s="52" t="s">
        <v>357</v>
      </c>
      <c r="D239" s="54" t="s">
        <v>360</v>
      </c>
      <c r="E239" s="19">
        <f t="shared" si="3"/>
        <v>1597200</v>
      </c>
      <c r="F239" s="33" t="s">
        <v>65</v>
      </c>
      <c r="G239" s="21">
        <f>VLOOKUP(F239,Sheet2!$A$3:$B$99,2,FALSE)</f>
        <v>480000</v>
      </c>
      <c r="H239" s="33" t="s">
        <v>61</v>
      </c>
      <c r="I239" s="21">
        <f>VLOOKUP(H239,Sheet2!$A$3:$B$99,2,FALSE)</f>
        <v>68000</v>
      </c>
      <c r="J239" s="34" t="s">
        <v>100</v>
      </c>
      <c r="K239" s="24">
        <f>VLOOKUP(J239,Sheet2!$A$3:$B$99,2,FALSE)</f>
        <v>400000</v>
      </c>
      <c r="L239" s="34" t="s">
        <v>59</v>
      </c>
      <c r="M239" s="24">
        <f>VLOOKUP(L239,Sheet2!$A$3:$B$99,2,FALSE)</f>
        <v>30000</v>
      </c>
      <c r="N239" s="35" t="s">
        <v>81</v>
      </c>
      <c r="O239" s="26">
        <f>VLOOKUP(N239,Sheet2!$A$3:$B$99,2,FALSE)</f>
        <v>196000</v>
      </c>
      <c r="P239" s="35" t="s">
        <v>105</v>
      </c>
      <c r="Q239" s="26">
        <f>VLOOKUP(P239,Sheet2!$A$3:$B$99,2,FALSE)</f>
        <v>54000</v>
      </c>
      <c r="R239" s="35" t="s">
        <v>177</v>
      </c>
      <c r="S239" s="26">
        <f>VLOOKUP(R239,Sheet2!$A$3:$B$99,2,FALSE)</f>
        <v>196000</v>
      </c>
      <c r="T239" s="139" t="s">
        <v>183</v>
      </c>
      <c r="U239" s="27">
        <f>VLOOKUP(T239,Sheet2!$A$3:$B$99,2,FALSE)</f>
        <v>10000</v>
      </c>
      <c r="V239" s="36" t="s">
        <v>86</v>
      </c>
      <c r="W239" s="27">
        <f>VLOOKUP(V239,Sheet2!$A$3:$B$99,2,FALSE)</f>
        <v>120000</v>
      </c>
      <c r="X239" s="139" t="s">
        <v>110</v>
      </c>
      <c r="Y239" s="27">
        <f>VLOOKUP(X239,Sheet2!$A$3:$B$99,2,FALSE)</f>
        <v>10000</v>
      </c>
      <c r="Z239" s="37" t="s">
        <v>38</v>
      </c>
      <c r="AA239" s="29">
        <f>VLOOKUP(Z239,Sheet2!$A$3:$B$99,2,FALSE)</f>
        <v>23200</v>
      </c>
      <c r="AB239" s="128" t="s">
        <v>207</v>
      </c>
      <c r="AC239" s="29">
        <f>VLOOKUP(AB239,Sheet2!$A$3:$B$99,2,FALSE)</f>
        <v>10000</v>
      </c>
      <c r="AD239" s="129" t="s">
        <v>201</v>
      </c>
      <c r="AE239" s="30">
        <f>VLOOKUP(AD239,Sheet2!$A$3:$B$99,2,FALSE)</f>
        <v>0</v>
      </c>
      <c r="AF239" s="131" t="s">
        <v>202</v>
      </c>
      <c r="AG239" s="30">
        <f>VLOOKUP(AF239,Sheet2!$A$3:$B$99,2,FALSE)</f>
        <v>0</v>
      </c>
    </row>
    <row r="240" spans="1:33" ht="9.6999999999999993" customHeight="1">
      <c r="A240" s="48">
        <v>239</v>
      </c>
      <c r="B240" s="51" t="s">
        <v>580</v>
      </c>
      <c r="C240" s="52" t="s">
        <v>582</v>
      </c>
      <c r="D240" s="54" t="s">
        <v>581</v>
      </c>
      <c r="E240" s="19">
        <f t="shared" si="3"/>
        <v>1575600</v>
      </c>
      <c r="F240" s="33" t="s">
        <v>41</v>
      </c>
      <c r="G240" s="21">
        <f>VLOOKUP(F240,Sheet2!$A$3:$B$99,2,FALSE)</f>
        <v>335000</v>
      </c>
      <c r="H240" s="33" t="s">
        <v>56</v>
      </c>
      <c r="I240" s="21">
        <f>VLOOKUP(H240,Sheet2!$A$3:$B$99,2,FALSE)</f>
        <v>196000</v>
      </c>
      <c r="J240" s="140" t="s">
        <v>58</v>
      </c>
      <c r="K240" s="24">
        <f>VLOOKUP(J240,Sheet2!$A$3:$B$99,2,FALSE)</f>
        <v>10000</v>
      </c>
      <c r="L240" s="34" t="s">
        <v>39</v>
      </c>
      <c r="M240" s="24">
        <f>VLOOKUP(L240,Sheet2!$A$3:$B$99,2,FALSE)</f>
        <v>270000</v>
      </c>
      <c r="N240" s="35" t="s">
        <v>68</v>
      </c>
      <c r="O240" s="26">
        <f>VLOOKUP(N240,Sheet2!$A$3:$B$99,2,FALSE)</f>
        <v>196000</v>
      </c>
      <c r="P240" s="35" t="s">
        <v>174</v>
      </c>
      <c r="Q240" s="26">
        <f>VLOOKUP(P240,Sheet2!$A$3:$B$99,2,FALSE)</f>
        <v>270000</v>
      </c>
      <c r="R240" s="35" t="s">
        <v>179</v>
      </c>
      <c r="S240" s="26">
        <f>VLOOKUP(R240,Sheet2!$A$3:$B$99,2,FALSE)</f>
        <v>155000</v>
      </c>
      <c r="T240" s="132" t="s">
        <v>181</v>
      </c>
      <c r="U240" s="27">
        <f>VLOOKUP(T240,Sheet2!$A$3:$B$99,2,FALSE)</f>
        <v>10000</v>
      </c>
      <c r="V240" s="36" t="s">
        <v>189</v>
      </c>
      <c r="W240" s="27">
        <f>VLOOKUP(V240,Sheet2!$A$3:$B$99,2,FALSE)</f>
        <v>27400</v>
      </c>
      <c r="X240" s="36" t="s">
        <v>111</v>
      </c>
      <c r="Y240" s="27">
        <f>VLOOKUP(X240,Sheet2!$A$3:$B$99,2,FALSE)</f>
        <v>23000</v>
      </c>
      <c r="Z240" s="128" t="s">
        <v>43</v>
      </c>
      <c r="AA240" s="29">
        <f>VLOOKUP(Z240,Sheet2!$A$3:$B$99,2,FALSE)</f>
        <v>10000</v>
      </c>
      <c r="AB240" s="37" t="s">
        <v>38</v>
      </c>
      <c r="AC240" s="29">
        <f>VLOOKUP(AB240,Sheet2!$A$3:$B$99,2,FALSE)</f>
        <v>23200</v>
      </c>
      <c r="AD240" s="137" t="s">
        <v>196</v>
      </c>
      <c r="AE240" s="30">
        <f>VLOOKUP(AD240,Sheet2!$A$3:$B$99,2,FALSE)</f>
        <v>50000</v>
      </c>
      <c r="AF240" s="131" t="s">
        <v>202</v>
      </c>
      <c r="AG240" s="30">
        <f>VLOOKUP(AF240,Sheet2!$A$3:$B$99,2,FALSE)</f>
        <v>0</v>
      </c>
    </row>
    <row r="241" spans="1:33" ht="9.6999999999999993" customHeight="1">
      <c r="A241" s="50">
        <v>240</v>
      </c>
      <c r="B241" s="49" t="s">
        <v>664</v>
      </c>
      <c r="C241" s="52" t="s">
        <v>663</v>
      </c>
      <c r="D241" s="54" t="s">
        <v>664</v>
      </c>
      <c r="E241" s="19">
        <f t="shared" si="3"/>
        <v>1572400</v>
      </c>
      <c r="F241" s="33" t="s">
        <v>65</v>
      </c>
      <c r="G241" s="21">
        <f>VLOOKUP(F241,Sheet2!$A$3:$B$99,2,FALSE)</f>
        <v>480000</v>
      </c>
      <c r="H241" s="33" t="s">
        <v>41</v>
      </c>
      <c r="I241" s="21">
        <f>VLOOKUP(H241,Sheet2!$A$3:$B$99,2,FALSE)</f>
        <v>335000</v>
      </c>
      <c r="J241" s="34" t="s">
        <v>95</v>
      </c>
      <c r="K241" s="24">
        <f>VLOOKUP(J241,Sheet2!$A$3:$B$99,2,FALSE)</f>
        <v>40000</v>
      </c>
      <c r="L241" s="34" t="s">
        <v>59</v>
      </c>
      <c r="M241" s="24">
        <f>VLOOKUP(L241,Sheet2!$A$3:$B$99,2,FALSE)</f>
        <v>30000</v>
      </c>
      <c r="N241" s="35" t="s">
        <v>109</v>
      </c>
      <c r="O241" s="26">
        <f>VLOOKUP(N241,Sheet2!$A$3:$B$99,2,FALSE)</f>
        <v>68000</v>
      </c>
      <c r="P241" s="35" t="s">
        <v>81</v>
      </c>
      <c r="Q241" s="26">
        <f>VLOOKUP(P241,Sheet2!$A$3:$B$99,2,FALSE)</f>
        <v>196000</v>
      </c>
      <c r="R241" s="35" t="s">
        <v>68</v>
      </c>
      <c r="S241" s="26">
        <f>VLOOKUP(R241,Sheet2!$A$3:$B$99,2,FALSE)</f>
        <v>196000</v>
      </c>
      <c r="T241" s="36" t="s">
        <v>86</v>
      </c>
      <c r="U241" s="27">
        <f>VLOOKUP(T241,Sheet2!$A$3:$B$99,2,FALSE)</f>
        <v>120000</v>
      </c>
      <c r="V241" s="139" t="s">
        <v>82</v>
      </c>
      <c r="W241" s="27">
        <f>VLOOKUP(V241,Sheet2!$A$3:$B$99,2,FALSE)</f>
        <v>10000</v>
      </c>
      <c r="X241" s="36" t="s">
        <v>189</v>
      </c>
      <c r="Y241" s="27">
        <f>VLOOKUP(X241,Sheet2!$A$3:$B$99,2,FALSE)</f>
        <v>27400</v>
      </c>
      <c r="Z241" s="128" t="s">
        <v>44</v>
      </c>
      <c r="AA241" s="29">
        <f>VLOOKUP(Z241,Sheet2!$A$3:$B$99,2,FALSE)</f>
        <v>10000</v>
      </c>
      <c r="AB241" s="142" t="s">
        <v>78</v>
      </c>
      <c r="AC241" s="29">
        <f>VLOOKUP(AB241,Sheet2!$A$3:$B$99,2,FALSE)</f>
        <v>10000</v>
      </c>
      <c r="AD241" s="137" t="s">
        <v>196</v>
      </c>
      <c r="AE241" s="30">
        <f>VLOOKUP(AD241,Sheet2!$A$3:$B$99,2,FALSE)</f>
        <v>50000</v>
      </c>
      <c r="AF241" s="131" t="s">
        <v>202</v>
      </c>
      <c r="AG241" s="30">
        <f>VLOOKUP(AF241,Sheet2!$A$3:$B$99,2,FALSE)</f>
        <v>0</v>
      </c>
    </row>
    <row r="242" spans="1:33" ht="9.6999999999999993" customHeight="1">
      <c r="A242" s="50">
        <v>241</v>
      </c>
      <c r="B242" s="49" t="s">
        <v>718</v>
      </c>
      <c r="C242" s="52" t="s">
        <v>717</v>
      </c>
      <c r="D242" s="56" t="s">
        <v>718</v>
      </c>
      <c r="E242" s="19">
        <f t="shared" si="3"/>
        <v>1567233</v>
      </c>
      <c r="F242" s="33" t="s">
        <v>61</v>
      </c>
      <c r="G242" s="21">
        <f>VLOOKUP(F242,Sheet2!$A$3:$B$99,2,FALSE)</f>
        <v>68000</v>
      </c>
      <c r="H242" s="33" t="s">
        <v>41</v>
      </c>
      <c r="I242" s="21">
        <f>VLOOKUP(H242,Sheet2!$A$3:$B$99,2,FALSE)</f>
        <v>335000</v>
      </c>
      <c r="J242" s="140" t="s">
        <v>58</v>
      </c>
      <c r="K242" s="24">
        <f>VLOOKUP(J242,Sheet2!$A$3:$B$99,2,FALSE)</f>
        <v>10000</v>
      </c>
      <c r="L242" s="34" t="s">
        <v>60</v>
      </c>
      <c r="M242" s="24">
        <f>VLOOKUP(L242,Sheet2!$A$3:$B$99,2,FALSE)</f>
        <v>880000</v>
      </c>
      <c r="N242" s="35" t="s">
        <v>72</v>
      </c>
      <c r="O242" s="26">
        <f>VLOOKUP(N242,Sheet2!$A$3:$B$99,2,FALSE)</f>
        <v>92833</v>
      </c>
      <c r="P242" s="35" t="s">
        <v>83</v>
      </c>
      <c r="Q242" s="26">
        <f>VLOOKUP(P242,Sheet2!$A$3:$B$99,2,FALSE)</f>
        <v>54000</v>
      </c>
      <c r="R242" s="133" t="s">
        <v>173</v>
      </c>
      <c r="S242" s="26">
        <f>VLOOKUP(R242,Sheet2!$A$3:$B$99,2,FALSE)</f>
        <v>10000</v>
      </c>
      <c r="T242" s="132" t="s">
        <v>181</v>
      </c>
      <c r="U242" s="27">
        <f>VLOOKUP(T242,Sheet2!$A$3:$B$99,2,FALSE)</f>
        <v>10000</v>
      </c>
      <c r="V242" s="132" t="s">
        <v>191</v>
      </c>
      <c r="W242" s="27">
        <f>VLOOKUP(V242,Sheet2!$A$3:$B$99,2,FALSE)</f>
        <v>10000</v>
      </c>
      <c r="X242" s="36" t="s">
        <v>189</v>
      </c>
      <c r="Y242" s="27">
        <f>VLOOKUP(X242,Sheet2!$A$3:$B$99,2,FALSE)</f>
        <v>27400</v>
      </c>
      <c r="Z242" s="128" t="s">
        <v>97</v>
      </c>
      <c r="AA242" s="29">
        <f>VLOOKUP(Z242,Sheet2!$A$3:$B$99,2,FALSE)</f>
        <v>10000</v>
      </c>
      <c r="AB242" s="128" t="s">
        <v>69</v>
      </c>
      <c r="AC242" s="29">
        <f>VLOOKUP(AB242,Sheet2!$A$3:$B$99,2,FALSE)</f>
        <v>10000</v>
      </c>
      <c r="AD242" s="137" t="s">
        <v>196</v>
      </c>
      <c r="AE242" s="30">
        <f>VLOOKUP(AD242,Sheet2!$A$3:$B$99,2,FALSE)</f>
        <v>50000</v>
      </c>
      <c r="AF242" s="131" t="s">
        <v>202</v>
      </c>
      <c r="AG242" s="30">
        <f>VLOOKUP(AF242,Sheet2!$A$3:$B$99,2,FALSE)</f>
        <v>0</v>
      </c>
    </row>
    <row r="243" spans="1:33" ht="9.6999999999999993" customHeight="1">
      <c r="A243" s="48">
        <v>242</v>
      </c>
      <c r="B243" s="49" t="s">
        <v>462</v>
      </c>
      <c r="C243" s="52" t="s">
        <v>461</v>
      </c>
      <c r="D243" s="54" t="s">
        <v>462</v>
      </c>
      <c r="E243" s="19">
        <f t="shared" si="3"/>
        <v>1562600</v>
      </c>
      <c r="F243" s="33" t="s">
        <v>41</v>
      </c>
      <c r="G243" s="21">
        <f>VLOOKUP(F243,Sheet2!$A$3:$B$99,2,FALSE)</f>
        <v>335000</v>
      </c>
      <c r="H243" s="33" t="s">
        <v>56</v>
      </c>
      <c r="I243" s="21">
        <f>VLOOKUP(H243,Sheet2!$A$3:$B$99,2,FALSE)</f>
        <v>196000</v>
      </c>
      <c r="J243" s="34" t="s">
        <v>95</v>
      </c>
      <c r="K243" s="24">
        <f>VLOOKUP(J243,Sheet2!$A$3:$B$99,2,FALSE)</f>
        <v>40000</v>
      </c>
      <c r="L243" s="34" t="s">
        <v>66</v>
      </c>
      <c r="M243" s="24">
        <f>VLOOKUP(L243,Sheet2!$A$3:$B$99,2,FALSE)</f>
        <v>335000</v>
      </c>
      <c r="N243" s="35" t="s">
        <v>81</v>
      </c>
      <c r="O243" s="26">
        <f>VLOOKUP(N243,Sheet2!$A$3:$B$99,2,FALSE)</f>
        <v>196000</v>
      </c>
      <c r="P243" s="35" t="s">
        <v>68</v>
      </c>
      <c r="Q243" s="26">
        <f>VLOOKUP(P243,Sheet2!$A$3:$B$99,2,FALSE)</f>
        <v>196000</v>
      </c>
      <c r="R243" s="133" t="s">
        <v>108</v>
      </c>
      <c r="S243" s="26">
        <f>VLOOKUP(R243,Sheet2!$A$3:$B$99,2,FALSE)</f>
        <v>10000</v>
      </c>
      <c r="T243" s="36" t="s">
        <v>86</v>
      </c>
      <c r="U243" s="27">
        <f>VLOOKUP(T243,Sheet2!$A$3:$B$99,2,FALSE)</f>
        <v>120000</v>
      </c>
      <c r="V243" s="36" t="s">
        <v>180</v>
      </c>
      <c r="W243" s="27">
        <f>VLOOKUP(V243,Sheet2!$A$3:$B$99,2,FALSE)</f>
        <v>24600</v>
      </c>
      <c r="X243" s="36" t="s">
        <v>192</v>
      </c>
      <c r="Y243" s="27">
        <f>VLOOKUP(X243,Sheet2!$A$3:$B$99,2,FALSE)</f>
        <v>40000</v>
      </c>
      <c r="Z243" s="128" t="s">
        <v>97</v>
      </c>
      <c r="AA243" s="29">
        <f>VLOOKUP(Z243,Sheet2!$A$3:$B$99,2,FALSE)</f>
        <v>10000</v>
      </c>
      <c r="AB243" s="142" t="s">
        <v>78</v>
      </c>
      <c r="AC243" s="29">
        <f>VLOOKUP(AB243,Sheet2!$A$3:$B$99,2,FALSE)</f>
        <v>10000</v>
      </c>
      <c r="AD243" s="137" t="s">
        <v>196</v>
      </c>
      <c r="AE243" s="30">
        <f>VLOOKUP(AD243,Sheet2!$A$3:$B$99,2,FALSE)</f>
        <v>50000</v>
      </c>
      <c r="AF243" s="131" t="s">
        <v>198</v>
      </c>
      <c r="AG243" s="30">
        <f>VLOOKUP(AF243,Sheet2!$A$3:$B$99,2,FALSE)</f>
        <v>0</v>
      </c>
    </row>
    <row r="244" spans="1:33" ht="9.6999999999999993" customHeight="1">
      <c r="A244" s="48">
        <v>243</v>
      </c>
      <c r="B244" s="49" t="s">
        <v>872</v>
      </c>
      <c r="C244" s="52" t="s">
        <v>869</v>
      </c>
      <c r="D244" s="89" t="s">
        <v>249</v>
      </c>
      <c r="E244" s="19">
        <f t="shared" si="3"/>
        <v>1549600</v>
      </c>
      <c r="F244" s="33" t="s">
        <v>52</v>
      </c>
      <c r="G244" s="21">
        <f>VLOOKUP(F244,Sheet2!$A$3:$B$99,2,FALSE)</f>
        <v>135000</v>
      </c>
      <c r="H244" s="33" t="s">
        <v>70</v>
      </c>
      <c r="I244" s="21">
        <f>VLOOKUP(H244,Sheet2!$A$3:$B$99,2,FALSE)</f>
        <v>155000</v>
      </c>
      <c r="J244" s="34" t="s">
        <v>66</v>
      </c>
      <c r="K244" s="24">
        <f>VLOOKUP(J244,Sheet2!$A$3:$B$99,2,FALSE)</f>
        <v>335000</v>
      </c>
      <c r="L244" s="34" t="s">
        <v>64</v>
      </c>
      <c r="M244" s="24">
        <f>VLOOKUP(L244,Sheet2!$A$3:$B$99,2,FALSE)</f>
        <v>135000</v>
      </c>
      <c r="N244" s="35" t="s">
        <v>109</v>
      </c>
      <c r="O244" s="26">
        <f>VLOOKUP(N244,Sheet2!$A$3:$B$99,2,FALSE)</f>
        <v>68000</v>
      </c>
      <c r="P244" s="35" t="s">
        <v>172</v>
      </c>
      <c r="Q244" s="26">
        <f>VLOOKUP(P244,Sheet2!$A$3:$B$99,2,FALSE)</f>
        <v>335000</v>
      </c>
      <c r="R244" s="35" t="s">
        <v>81</v>
      </c>
      <c r="S244" s="26">
        <f>VLOOKUP(R244,Sheet2!$A$3:$B$99,2,FALSE)</f>
        <v>196000</v>
      </c>
      <c r="T244" s="36" t="s">
        <v>189</v>
      </c>
      <c r="U244" s="27">
        <f>VLOOKUP(T244,Sheet2!$A$3:$B$99,2,FALSE)</f>
        <v>27400</v>
      </c>
      <c r="V244" s="36" t="s">
        <v>86</v>
      </c>
      <c r="W244" s="27">
        <f>VLOOKUP(V244,Sheet2!$A$3:$B$99,2,FALSE)</f>
        <v>120000</v>
      </c>
      <c r="X244" s="139" t="s">
        <v>182</v>
      </c>
      <c r="Y244" s="27">
        <f>VLOOKUP(X244,Sheet2!$A$3:$B$99,2,FALSE)</f>
        <v>10000</v>
      </c>
      <c r="Z244" s="37" t="s">
        <v>38</v>
      </c>
      <c r="AA244" s="29">
        <f>VLOOKUP(Z244,Sheet2!$A$3:$B$99,2,FALSE)</f>
        <v>23200</v>
      </c>
      <c r="AB244" s="142" t="s">
        <v>78</v>
      </c>
      <c r="AC244" s="29">
        <f>VLOOKUP(AB244,Sheet2!$A$3:$B$99,2,FALSE)</f>
        <v>10000</v>
      </c>
      <c r="AD244" s="129" t="s">
        <v>201</v>
      </c>
      <c r="AE244" s="30">
        <f>VLOOKUP(AD244,Sheet2!$A$3:$B$99,2,FALSE)</f>
        <v>0</v>
      </c>
      <c r="AF244" s="131" t="s">
        <v>198</v>
      </c>
      <c r="AG244" s="30">
        <f>VLOOKUP(AF244,Sheet2!$A$3:$B$99,2,FALSE)</f>
        <v>0</v>
      </c>
    </row>
    <row r="245" spans="1:33" ht="9.6999999999999993" customHeight="1">
      <c r="A245" s="50">
        <v>244</v>
      </c>
      <c r="B245" s="49" t="s">
        <v>760</v>
      </c>
      <c r="C245" s="52" t="s">
        <v>758</v>
      </c>
      <c r="D245" s="54" t="s">
        <v>759</v>
      </c>
      <c r="E245" s="19">
        <f t="shared" si="3"/>
        <v>1541666</v>
      </c>
      <c r="F245" s="33" t="s">
        <v>65</v>
      </c>
      <c r="G245" s="21">
        <f>VLOOKUP(F245,Sheet2!$A$3:$B$99,2,FALSE)</f>
        <v>480000</v>
      </c>
      <c r="H245" s="33" t="s">
        <v>35</v>
      </c>
      <c r="I245" s="21">
        <f>VLOOKUP(H245,Sheet2!$A$3:$B$99,2,FALSE)</f>
        <v>40000</v>
      </c>
      <c r="J245" s="34" t="s">
        <v>59</v>
      </c>
      <c r="K245" s="24">
        <f>VLOOKUP(J245,Sheet2!$A$3:$B$99,2,FALSE)</f>
        <v>30000</v>
      </c>
      <c r="L245" s="34" t="s">
        <v>39</v>
      </c>
      <c r="M245" s="24">
        <f>VLOOKUP(L245,Sheet2!$A$3:$B$99,2,FALSE)</f>
        <v>270000</v>
      </c>
      <c r="N245" s="35" t="s">
        <v>81</v>
      </c>
      <c r="O245" s="26">
        <f>VLOOKUP(N245,Sheet2!$A$3:$B$99,2,FALSE)</f>
        <v>196000</v>
      </c>
      <c r="P245" s="35" t="s">
        <v>72</v>
      </c>
      <c r="Q245" s="26">
        <f>VLOOKUP(P245,Sheet2!$A$3:$B$99,2,FALSE)</f>
        <v>92833</v>
      </c>
      <c r="R245" s="35" t="s">
        <v>32</v>
      </c>
      <c r="S245" s="26">
        <f>VLOOKUP(R245,Sheet2!$A$3:$B$99,2,FALSE)</f>
        <v>270000</v>
      </c>
      <c r="T245" s="132" t="s">
        <v>191</v>
      </c>
      <c r="U245" s="27">
        <f>VLOOKUP(T245,Sheet2!$A$3:$B$99,2,FALSE)</f>
        <v>10000</v>
      </c>
      <c r="V245" s="36" t="s">
        <v>77</v>
      </c>
      <c r="W245" s="27">
        <f>VLOOKUP(V245,Sheet2!$A$3:$B$99,2,FALSE)</f>
        <v>40000</v>
      </c>
      <c r="X245" s="36" t="s">
        <v>194</v>
      </c>
      <c r="Y245" s="27">
        <f>VLOOKUP(X245,Sheet2!$A$3:$B$99,2,FALSE)</f>
        <v>92833</v>
      </c>
      <c r="Z245" s="128" t="s">
        <v>97</v>
      </c>
      <c r="AA245" s="29">
        <f>VLOOKUP(Z245,Sheet2!$A$3:$B$99,2,FALSE)</f>
        <v>10000</v>
      </c>
      <c r="AB245" s="142" t="s">
        <v>78</v>
      </c>
      <c r="AC245" s="29">
        <f>VLOOKUP(AB245,Sheet2!$A$3:$B$99,2,FALSE)</f>
        <v>10000</v>
      </c>
      <c r="AD245" s="129" t="s">
        <v>197</v>
      </c>
      <c r="AE245" s="30">
        <f>VLOOKUP(AD245,Sheet2!$A$3:$B$99,2,FALSE)</f>
        <v>0</v>
      </c>
      <c r="AF245" s="131" t="s">
        <v>201</v>
      </c>
      <c r="AG245" s="30">
        <f>VLOOKUP(AF245,Sheet2!$A$3:$B$99,2,FALSE)</f>
        <v>0</v>
      </c>
    </row>
    <row r="246" spans="1:33" ht="9.6999999999999993" customHeight="1">
      <c r="A246" s="50">
        <v>245</v>
      </c>
      <c r="B246" s="49" t="s">
        <v>672</v>
      </c>
      <c r="C246" s="52" t="s">
        <v>673</v>
      </c>
      <c r="D246" s="54" t="s">
        <v>674</v>
      </c>
      <c r="E246" s="19">
        <f t="shared" si="3"/>
        <v>1537600</v>
      </c>
      <c r="F246" s="33" t="s">
        <v>65</v>
      </c>
      <c r="G246" s="21">
        <f>VLOOKUP(F246,Sheet2!$A$3:$B$99,2,FALSE)</f>
        <v>480000</v>
      </c>
      <c r="H246" s="33" t="s">
        <v>41</v>
      </c>
      <c r="I246" s="21">
        <f>VLOOKUP(H246,Sheet2!$A$3:$B$99,2,FALSE)</f>
        <v>335000</v>
      </c>
      <c r="J246" s="135" t="s">
        <v>170</v>
      </c>
      <c r="K246" s="24">
        <f>VLOOKUP(J246,Sheet2!$A$3:$B$99,2,FALSE)</f>
        <v>10000</v>
      </c>
      <c r="L246" s="34" t="s">
        <v>95</v>
      </c>
      <c r="M246" s="24">
        <f>VLOOKUP(L246,Sheet2!$A$3:$B$99,2,FALSE)</f>
        <v>40000</v>
      </c>
      <c r="N246" s="35" t="s">
        <v>81</v>
      </c>
      <c r="O246" s="26">
        <f>VLOOKUP(N246,Sheet2!$A$3:$B$99,2,FALSE)</f>
        <v>196000</v>
      </c>
      <c r="P246" s="133" t="s">
        <v>54</v>
      </c>
      <c r="Q246" s="26">
        <f>VLOOKUP(P246,Sheet2!$A$3:$B$99,2,FALSE)</f>
        <v>10000</v>
      </c>
      <c r="R246" s="35" t="s">
        <v>177</v>
      </c>
      <c r="S246" s="26">
        <f>VLOOKUP(R246,Sheet2!$A$3:$B$99,2,FALSE)</f>
        <v>196000</v>
      </c>
      <c r="T246" s="36" t="s">
        <v>86</v>
      </c>
      <c r="U246" s="27">
        <f>VLOOKUP(T246,Sheet2!$A$3:$B$99,2,FALSE)</f>
        <v>120000</v>
      </c>
      <c r="V246" s="36" t="s">
        <v>189</v>
      </c>
      <c r="W246" s="27">
        <f>VLOOKUP(V246,Sheet2!$A$3:$B$99,2,FALSE)</f>
        <v>27400</v>
      </c>
      <c r="X246" s="36" t="s">
        <v>195</v>
      </c>
      <c r="Y246" s="27">
        <f>VLOOKUP(X246,Sheet2!$A$3:$B$99,2,FALSE)</f>
        <v>40000</v>
      </c>
      <c r="Z246" s="37" t="s">
        <v>38</v>
      </c>
      <c r="AA246" s="29">
        <f>VLOOKUP(Z246,Sheet2!$A$3:$B$99,2,FALSE)</f>
        <v>23200</v>
      </c>
      <c r="AB246" s="142" t="s">
        <v>78</v>
      </c>
      <c r="AC246" s="29">
        <f>VLOOKUP(AB246,Sheet2!$A$3:$B$99,2,FALSE)</f>
        <v>10000</v>
      </c>
      <c r="AD246" s="137" t="s">
        <v>196</v>
      </c>
      <c r="AE246" s="30">
        <f>VLOOKUP(AD246,Sheet2!$A$3:$B$99,2,FALSE)</f>
        <v>50000</v>
      </c>
      <c r="AF246" s="131" t="s">
        <v>198</v>
      </c>
      <c r="AG246" s="30">
        <f>VLOOKUP(AF246,Sheet2!$A$3:$B$99,2,FALSE)</f>
        <v>0</v>
      </c>
    </row>
    <row r="247" spans="1:33" ht="9.6999999999999993" customHeight="1">
      <c r="A247" s="48">
        <v>246</v>
      </c>
      <c r="B247" s="49" t="s">
        <v>277</v>
      </c>
      <c r="C247" s="52" t="s">
        <v>149</v>
      </c>
      <c r="D247" s="54" t="s">
        <v>148</v>
      </c>
      <c r="E247" s="19">
        <f t="shared" si="3"/>
        <v>1515466</v>
      </c>
      <c r="F247" s="33" t="s">
        <v>65</v>
      </c>
      <c r="G247" s="21">
        <f>VLOOKUP(F247,Sheet2!$A$3:$B$99,2,FALSE)</f>
        <v>480000</v>
      </c>
      <c r="H247" s="33" t="s">
        <v>53</v>
      </c>
      <c r="I247" s="21">
        <f>VLOOKUP(H247,Sheet2!$A$3:$B$99,2,FALSE)</f>
        <v>40000</v>
      </c>
      <c r="J247" s="34" t="s">
        <v>95</v>
      </c>
      <c r="K247" s="24">
        <f>VLOOKUP(J247,Sheet2!$A$3:$B$99,2,FALSE)</f>
        <v>40000</v>
      </c>
      <c r="L247" s="34" t="s">
        <v>96</v>
      </c>
      <c r="M247" s="24">
        <f>VLOOKUP(L247,Sheet2!$A$3:$B$99,2,FALSE)</f>
        <v>92833</v>
      </c>
      <c r="N247" s="35" t="s">
        <v>72</v>
      </c>
      <c r="O247" s="26">
        <f>VLOOKUP(N247,Sheet2!$A$3:$B$99,2,FALSE)</f>
        <v>92833</v>
      </c>
      <c r="P247" s="35" t="s">
        <v>172</v>
      </c>
      <c r="Q247" s="26">
        <f>VLOOKUP(P247,Sheet2!$A$3:$B$99,2,FALSE)</f>
        <v>335000</v>
      </c>
      <c r="R247" s="35" t="s">
        <v>68</v>
      </c>
      <c r="S247" s="26">
        <f>VLOOKUP(R247,Sheet2!$A$3:$B$99,2,FALSE)</f>
        <v>196000</v>
      </c>
      <c r="T247" s="36" t="s">
        <v>86</v>
      </c>
      <c r="U247" s="27">
        <f>VLOOKUP(T247,Sheet2!$A$3:$B$99,2,FALSE)</f>
        <v>120000</v>
      </c>
      <c r="V247" s="36" t="s">
        <v>186</v>
      </c>
      <c r="W247" s="27">
        <f>VLOOKUP(V247,Sheet2!$A$3:$B$99,2,FALSE)</f>
        <v>25600</v>
      </c>
      <c r="X247" s="139" t="s">
        <v>110</v>
      </c>
      <c r="Y247" s="27">
        <f>VLOOKUP(X247,Sheet2!$A$3:$B$99,2,FALSE)</f>
        <v>10000</v>
      </c>
      <c r="Z247" s="37" t="s">
        <v>38</v>
      </c>
      <c r="AA247" s="29">
        <f>VLOOKUP(Z247,Sheet2!$A$3:$B$99,2,FALSE)</f>
        <v>23200</v>
      </c>
      <c r="AB247" s="142" t="s">
        <v>78</v>
      </c>
      <c r="AC247" s="29">
        <f>VLOOKUP(AB247,Sheet2!$A$3:$B$99,2,FALSE)</f>
        <v>10000</v>
      </c>
      <c r="AD247" s="137" t="s">
        <v>196</v>
      </c>
      <c r="AE247" s="30">
        <f>VLOOKUP(AD247,Sheet2!$A$3:$B$99,2,FALSE)</f>
        <v>50000</v>
      </c>
      <c r="AF247" s="131" t="s">
        <v>201</v>
      </c>
      <c r="AG247" s="30">
        <f>VLOOKUP(AF247,Sheet2!$A$3:$B$99,2,FALSE)</f>
        <v>0</v>
      </c>
    </row>
    <row r="248" spans="1:33" ht="9.6999999999999993" customHeight="1">
      <c r="A248" s="48">
        <v>247</v>
      </c>
      <c r="B248" s="49" t="s">
        <v>533</v>
      </c>
      <c r="C248" s="52" t="s">
        <v>534</v>
      </c>
      <c r="D248" s="56" t="s">
        <v>533</v>
      </c>
      <c r="E248" s="19">
        <f t="shared" si="3"/>
        <v>1515200</v>
      </c>
      <c r="F248" s="33" t="s">
        <v>61</v>
      </c>
      <c r="G248" s="21">
        <f>VLOOKUP(F248,Sheet2!$A$3:$B$99,2,FALSE)</f>
        <v>68000</v>
      </c>
      <c r="H248" s="33" t="s">
        <v>65</v>
      </c>
      <c r="I248" s="21">
        <f>VLOOKUP(H248,Sheet2!$A$3:$B$99,2,FALSE)</f>
        <v>480000</v>
      </c>
      <c r="J248" s="140" t="s">
        <v>58</v>
      </c>
      <c r="K248" s="24">
        <f>VLOOKUP(J248,Sheet2!$A$3:$B$99,2,FALSE)</f>
        <v>10000</v>
      </c>
      <c r="L248" s="34" t="s">
        <v>95</v>
      </c>
      <c r="M248" s="24">
        <f>VLOOKUP(L248,Sheet2!$A$3:$B$99,2,FALSE)</f>
        <v>40000</v>
      </c>
      <c r="N248" s="35" t="s">
        <v>68</v>
      </c>
      <c r="O248" s="26">
        <f>VLOOKUP(N248,Sheet2!$A$3:$B$99,2,FALSE)</f>
        <v>196000</v>
      </c>
      <c r="P248" s="35" t="s">
        <v>172</v>
      </c>
      <c r="Q248" s="26">
        <f>VLOOKUP(P248,Sheet2!$A$3:$B$99,2,FALSE)</f>
        <v>335000</v>
      </c>
      <c r="R248" s="35" t="s">
        <v>179</v>
      </c>
      <c r="S248" s="26">
        <f>VLOOKUP(R248,Sheet2!$A$3:$B$99,2,FALSE)</f>
        <v>155000</v>
      </c>
      <c r="T248" s="36" t="s">
        <v>86</v>
      </c>
      <c r="U248" s="27">
        <f>VLOOKUP(T248,Sheet2!$A$3:$B$99,2,FALSE)</f>
        <v>120000</v>
      </c>
      <c r="V248" s="36" t="s">
        <v>184</v>
      </c>
      <c r="W248" s="27">
        <f>VLOOKUP(V248,Sheet2!$A$3:$B$99,2,FALSE)</f>
        <v>68000</v>
      </c>
      <c r="X248" s="139" t="s">
        <v>82</v>
      </c>
      <c r="Y248" s="27">
        <f>VLOOKUP(X248,Sheet2!$A$3:$B$99,2,FALSE)</f>
        <v>10000</v>
      </c>
      <c r="Z248" s="37" t="s">
        <v>38</v>
      </c>
      <c r="AA248" s="29">
        <f>VLOOKUP(Z248,Sheet2!$A$3:$B$99,2,FALSE)</f>
        <v>23200</v>
      </c>
      <c r="AB248" s="142" t="s">
        <v>78</v>
      </c>
      <c r="AC248" s="29">
        <f>VLOOKUP(AB248,Sheet2!$A$3:$B$99,2,FALSE)</f>
        <v>10000</v>
      </c>
      <c r="AD248" s="129" t="s">
        <v>197</v>
      </c>
      <c r="AE248" s="30">
        <f>VLOOKUP(AD248,Sheet2!$A$3:$B$99,2,FALSE)</f>
        <v>0</v>
      </c>
      <c r="AF248" s="131" t="s">
        <v>201</v>
      </c>
      <c r="AG248" s="30">
        <f>VLOOKUP(AF248,Sheet2!$A$3:$B$99,2,FALSE)</f>
        <v>0</v>
      </c>
    </row>
    <row r="249" spans="1:33" ht="9.6999999999999993" customHeight="1">
      <c r="A249" s="50">
        <v>248</v>
      </c>
      <c r="B249" s="49" t="s">
        <v>209</v>
      </c>
      <c r="C249" s="52" t="s">
        <v>208</v>
      </c>
      <c r="D249" s="56" t="s">
        <v>209</v>
      </c>
      <c r="E249" s="19">
        <f t="shared" si="3"/>
        <v>1501033</v>
      </c>
      <c r="F249" s="33" t="s">
        <v>61</v>
      </c>
      <c r="G249" s="21">
        <f>VLOOKUP(F249,Sheet2!$A$3:$B$99,2,FALSE)</f>
        <v>68000</v>
      </c>
      <c r="H249" s="33" t="s">
        <v>65</v>
      </c>
      <c r="I249" s="21">
        <f>VLOOKUP(H249,Sheet2!$A$3:$B$99,2,FALSE)</f>
        <v>480000</v>
      </c>
      <c r="J249" s="34" t="s">
        <v>96</v>
      </c>
      <c r="K249" s="24">
        <f>VLOOKUP(J249,Sheet2!$A$3:$B$99,2,FALSE)</f>
        <v>92833</v>
      </c>
      <c r="L249" s="34" t="s">
        <v>95</v>
      </c>
      <c r="M249" s="24">
        <f>VLOOKUP(L249,Sheet2!$A$3:$B$99,2,FALSE)</f>
        <v>40000</v>
      </c>
      <c r="N249" s="35" t="s">
        <v>68</v>
      </c>
      <c r="O249" s="26">
        <f>VLOOKUP(N249,Sheet2!$A$3:$B$99,2,FALSE)</f>
        <v>196000</v>
      </c>
      <c r="P249" s="35" t="s">
        <v>172</v>
      </c>
      <c r="Q249" s="26">
        <f>VLOOKUP(P249,Sheet2!$A$3:$B$99,2,FALSE)</f>
        <v>335000</v>
      </c>
      <c r="R249" s="35" t="s">
        <v>81</v>
      </c>
      <c r="S249" s="26">
        <f>VLOOKUP(R249,Sheet2!$A$3:$B$99,2,FALSE)</f>
        <v>196000</v>
      </c>
      <c r="T249" s="36" t="s">
        <v>192</v>
      </c>
      <c r="U249" s="27">
        <f>VLOOKUP(T249,Sheet2!$A$3:$B$99,2,FALSE)</f>
        <v>40000</v>
      </c>
      <c r="V249" s="139" t="s">
        <v>193</v>
      </c>
      <c r="W249" s="27">
        <f>VLOOKUP(V249,Sheet2!$A$3:$B$99,2,FALSE)</f>
        <v>10000</v>
      </c>
      <c r="X249" s="139" t="s">
        <v>110</v>
      </c>
      <c r="Y249" s="27">
        <f>VLOOKUP(X249,Sheet2!$A$3:$B$99,2,FALSE)</f>
        <v>10000</v>
      </c>
      <c r="Z249" s="37" t="s">
        <v>38</v>
      </c>
      <c r="AA249" s="29">
        <f>VLOOKUP(Z249,Sheet2!$A$3:$B$99,2,FALSE)</f>
        <v>23200</v>
      </c>
      <c r="AB249" s="142" t="s">
        <v>78</v>
      </c>
      <c r="AC249" s="29">
        <f>VLOOKUP(AB249,Sheet2!$A$3:$B$99,2,FALSE)</f>
        <v>10000</v>
      </c>
      <c r="AD249" s="129" t="s">
        <v>202</v>
      </c>
      <c r="AE249" s="30">
        <f>VLOOKUP(AD249,Sheet2!$A$3:$B$99,2,FALSE)</f>
        <v>0</v>
      </c>
      <c r="AF249" s="131" t="s">
        <v>201</v>
      </c>
      <c r="AG249" s="30">
        <f>VLOOKUP(AF249,Sheet2!$A$3:$B$99,2,FALSE)</f>
        <v>0</v>
      </c>
    </row>
    <row r="250" spans="1:33" ht="9.6999999999999993" customHeight="1">
      <c r="A250" s="50">
        <v>249</v>
      </c>
      <c r="B250" s="49" t="s">
        <v>528</v>
      </c>
      <c r="C250" s="52" t="s">
        <v>527</v>
      </c>
      <c r="D250" s="54" t="s">
        <v>528</v>
      </c>
      <c r="E250" s="19">
        <f t="shared" si="3"/>
        <v>1500833</v>
      </c>
      <c r="F250" s="33" t="s">
        <v>35</v>
      </c>
      <c r="G250" s="21">
        <f>VLOOKUP(F250,Sheet2!$A$3:$B$99,2,FALSE)</f>
        <v>40000</v>
      </c>
      <c r="H250" s="33" t="s">
        <v>41</v>
      </c>
      <c r="I250" s="21">
        <f>VLOOKUP(H250,Sheet2!$A$3:$B$99,2,FALSE)</f>
        <v>335000</v>
      </c>
      <c r="J250" s="34" t="s">
        <v>100</v>
      </c>
      <c r="K250" s="24">
        <f>VLOOKUP(J250,Sheet2!$A$3:$B$99,2,FALSE)</f>
        <v>400000</v>
      </c>
      <c r="L250" s="34" t="s">
        <v>95</v>
      </c>
      <c r="M250" s="24">
        <f>VLOOKUP(L250,Sheet2!$A$3:$B$99,2,FALSE)</f>
        <v>40000</v>
      </c>
      <c r="N250" s="35" t="s">
        <v>175</v>
      </c>
      <c r="O250" s="26">
        <f>VLOOKUP(N250,Sheet2!$A$3:$B$99,2,FALSE)</f>
        <v>54000</v>
      </c>
      <c r="P250" s="35" t="s">
        <v>172</v>
      </c>
      <c r="Q250" s="26">
        <f>VLOOKUP(P250,Sheet2!$A$3:$B$99,2,FALSE)</f>
        <v>335000</v>
      </c>
      <c r="R250" s="35" t="s">
        <v>178</v>
      </c>
      <c r="S250" s="26">
        <f>VLOOKUP(R250,Sheet2!$A$3:$B$99,2,FALSE)</f>
        <v>54000</v>
      </c>
      <c r="T250" s="36" t="s">
        <v>86</v>
      </c>
      <c r="U250" s="27">
        <f>VLOOKUP(T250,Sheet2!$A$3:$B$99,2,FALSE)</f>
        <v>120000</v>
      </c>
      <c r="V250" s="132" t="s">
        <v>191</v>
      </c>
      <c r="W250" s="27">
        <f>VLOOKUP(V250,Sheet2!$A$3:$B$99,2,FALSE)</f>
        <v>10000</v>
      </c>
      <c r="X250" s="139" t="s">
        <v>82</v>
      </c>
      <c r="Y250" s="27">
        <f>VLOOKUP(X250,Sheet2!$A$3:$B$99,2,FALSE)</f>
        <v>10000</v>
      </c>
      <c r="Z250" s="37" t="s">
        <v>48</v>
      </c>
      <c r="AA250" s="29">
        <f>VLOOKUP(Z250,Sheet2!$A$3:$B$99,2,FALSE)</f>
        <v>92833</v>
      </c>
      <c r="AB250" s="142" t="s">
        <v>78</v>
      </c>
      <c r="AC250" s="29">
        <f>VLOOKUP(AB250,Sheet2!$A$3:$B$99,2,FALSE)</f>
        <v>10000</v>
      </c>
      <c r="AD250" s="129" t="s">
        <v>198</v>
      </c>
      <c r="AE250" s="30">
        <f>VLOOKUP(AD250,Sheet2!$A$3:$B$99,2,FALSE)</f>
        <v>0</v>
      </c>
      <c r="AF250" s="131" t="s">
        <v>201</v>
      </c>
      <c r="AG250" s="30">
        <f>VLOOKUP(AF250,Sheet2!$A$3:$B$99,2,FALSE)</f>
        <v>0</v>
      </c>
    </row>
    <row r="251" spans="1:33" ht="9.6999999999999993" customHeight="1">
      <c r="A251" s="48">
        <v>250</v>
      </c>
      <c r="B251" s="49" t="s">
        <v>662</v>
      </c>
      <c r="C251" s="52" t="s">
        <v>659</v>
      </c>
      <c r="D251" s="54" t="s">
        <v>660</v>
      </c>
      <c r="E251" s="19">
        <f t="shared" si="3"/>
        <v>1491800</v>
      </c>
      <c r="F251" s="33" t="s">
        <v>61</v>
      </c>
      <c r="G251" s="21">
        <f>VLOOKUP(F251,Sheet2!$A$3:$B$99,2,FALSE)</f>
        <v>68000</v>
      </c>
      <c r="H251" s="33" t="s">
        <v>34</v>
      </c>
      <c r="I251" s="21">
        <f>VLOOKUP(H251,Sheet2!$A$3:$B$99,2,FALSE)</f>
        <v>880000</v>
      </c>
      <c r="J251" s="140" t="s">
        <v>104</v>
      </c>
      <c r="K251" s="24">
        <f>VLOOKUP(J251,Sheet2!$A$3:$B$99,2,FALSE)</f>
        <v>10000</v>
      </c>
      <c r="L251" s="34" t="s">
        <v>42</v>
      </c>
      <c r="M251" s="24">
        <f>VLOOKUP(L251,Sheet2!$A$3:$B$99,2,FALSE)</f>
        <v>23800</v>
      </c>
      <c r="N251" s="35" t="s">
        <v>32</v>
      </c>
      <c r="O251" s="26">
        <f>VLOOKUP(N251,Sheet2!$A$3:$B$99,2,FALSE)</f>
        <v>270000</v>
      </c>
      <c r="P251" s="35" t="s">
        <v>74</v>
      </c>
      <c r="Q251" s="26">
        <f>VLOOKUP(P251,Sheet2!$A$3:$B$99,2,FALSE)</f>
        <v>25600</v>
      </c>
      <c r="R251" s="133" t="s">
        <v>173</v>
      </c>
      <c r="S251" s="26">
        <f>VLOOKUP(R251,Sheet2!$A$3:$B$99,2,FALSE)</f>
        <v>10000</v>
      </c>
      <c r="T251" s="36" t="s">
        <v>86</v>
      </c>
      <c r="U251" s="27">
        <f>VLOOKUP(T251,Sheet2!$A$3:$B$99,2,FALSE)</f>
        <v>120000</v>
      </c>
      <c r="V251" s="132" t="s">
        <v>181</v>
      </c>
      <c r="W251" s="27">
        <f>VLOOKUP(V251,Sheet2!$A$3:$B$99,2,FALSE)</f>
        <v>10000</v>
      </c>
      <c r="X251" s="36" t="s">
        <v>189</v>
      </c>
      <c r="Y251" s="27">
        <f>VLOOKUP(X251,Sheet2!$A$3:$B$99,2,FALSE)</f>
        <v>27400</v>
      </c>
      <c r="Z251" s="37" t="s">
        <v>76</v>
      </c>
      <c r="AA251" s="29">
        <f>VLOOKUP(Z251,Sheet2!$A$3:$B$99,2,FALSE)</f>
        <v>23800</v>
      </c>
      <c r="AB251" s="37" t="s">
        <v>38</v>
      </c>
      <c r="AC251" s="29">
        <f>VLOOKUP(AB251,Sheet2!$A$3:$B$99,2,FALSE)</f>
        <v>23200</v>
      </c>
      <c r="AD251" s="129" t="s">
        <v>199</v>
      </c>
      <c r="AE251" s="30">
        <f>VLOOKUP(AD251,Sheet2!$A$3:$B$99,2,FALSE)</f>
        <v>0</v>
      </c>
      <c r="AF251" s="131" t="s">
        <v>198</v>
      </c>
      <c r="AG251" s="30">
        <f>VLOOKUP(AF251,Sheet2!$A$3:$B$99,2,FALSE)</f>
        <v>0</v>
      </c>
    </row>
    <row r="252" spans="1:33" ht="9.6999999999999993" customHeight="1">
      <c r="A252" s="48">
        <v>251</v>
      </c>
      <c r="B252" s="49" t="s">
        <v>704</v>
      </c>
      <c r="C252" s="52" t="s">
        <v>702</v>
      </c>
      <c r="D252" s="54" t="s">
        <v>705</v>
      </c>
      <c r="E252" s="19">
        <f t="shared" si="3"/>
        <v>1486833</v>
      </c>
      <c r="F252" s="33" t="s">
        <v>61</v>
      </c>
      <c r="G252" s="21">
        <f>VLOOKUP(F252,Sheet2!$A$3:$B$99,2,FALSE)</f>
        <v>68000</v>
      </c>
      <c r="H252" s="33" t="s">
        <v>65</v>
      </c>
      <c r="I252" s="21">
        <f>VLOOKUP(H252,Sheet2!$A$3:$B$99,2,FALSE)</f>
        <v>480000</v>
      </c>
      <c r="J252" s="34" t="s">
        <v>96</v>
      </c>
      <c r="K252" s="24">
        <f>VLOOKUP(J252,Sheet2!$A$3:$B$99,2,FALSE)</f>
        <v>92833</v>
      </c>
      <c r="L252" s="34" t="s">
        <v>59</v>
      </c>
      <c r="M252" s="24">
        <f>VLOOKUP(L252,Sheet2!$A$3:$B$99,2,FALSE)</f>
        <v>30000</v>
      </c>
      <c r="N252" s="35" t="s">
        <v>81</v>
      </c>
      <c r="O252" s="26">
        <f>VLOOKUP(N252,Sheet2!$A$3:$B$99,2,FALSE)</f>
        <v>196000</v>
      </c>
      <c r="P252" s="35" t="s">
        <v>172</v>
      </c>
      <c r="Q252" s="26">
        <f>VLOOKUP(P252,Sheet2!$A$3:$B$99,2,FALSE)</f>
        <v>335000</v>
      </c>
      <c r="R252" s="35" t="s">
        <v>179</v>
      </c>
      <c r="S252" s="26">
        <f>VLOOKUP(R252,Sheet2!$A$3:$B$99,2,FALSE)</f>
        <v>155000</v>
      </c>
      <c r="T252" s="139" t="s">
        <v>82</v>
      </c>
      <c r="U252" s="27">
        <f>VLOOKUP(T252,Sheet2!$A$3:$B$99,2,FALSE)</f>
        <v>10000</v>
      </c>
      <c r="V252" s="139" t="s">
        <v>187</v>
      </c>
      <c r="W252" s="27">
        <f>VLOOKUP(V252,Sheet2!$A$3:$B$99,2,FALSE)</f>
        <v>10000</v>
      </c>
      <c r="X252" s="36" t="s">
        <v>192</v>
      </c>
      <c r="Y252" s="27">
        <f>VLOOKUP(X252,Sheet2!$A$3:$B$99,2,FALSE)</f>
        <v>40000</v>
      </c>
      <c r="Z252" s="128" t="s">
        <v>97</v>
      </c>
      <c r="AA252" s="29">
        <f>VLOOKUP(Z252,Sheet2!$A$3:$B$99,2,FALSE)</f>
        <v>10000</v>
      </c>
      <c r="AB252" s="142" t="s">
        <v>78</v>
      </c>
      <c r="AC252" s="29">
        <f>VLOOKUP(AB252,Sheet2!$A$3:$B$99,2,FALSE)</f>
        <v>10000</v>
      </c>
      <c r="AD252" s="137" t="s">
        <v>196</v>
      </c>
      <c r="AE252" s="30">
        <f>VLOOKUP(AD252,Sheet2!$A$3:$B$99,2,FALSE)</f>
        <v>50000</v>
      </c>
      <c r="AF252" s="131" t="s">
        <v>197</v>
      </c>
      <c r="AG252" s="30">
        <f>VLOOKUP(AF252,Sheet2!$A$3:$B$99,2,FALSE)</f>
        <v>0</v>
      </c>
    </row>
    <row r="253" spans="1:33" ht="9.6999999999999993" customHeight="1">
      <c r="A253" s="50">
        <v>252</v>
      </c>
      <c r="B253" s="49" t="s">
        <v>870</v>
      </c>
      <c r="C253" s="52" t="s">
        <v>869</v>
      </c>
      <c r="D253" s="89" t="s">
        <v>249</v>
      </c>
      <c r="E253" s="19">
        <f t="shared" si="3"/>
        <v>1481600</v>
      </c>
      <c r="F253" s="33" t="s">
        <v>52</v>
      </c>
      <c r="G253" s="21">
        <f>VLOOKUP(F253,Sheet2!$A$3:$B$99,2,FALSE)</f>
        <v>135000</v>
      </c>
      <c r="H253" s="33" t="s">
        <v>41</v>
      </c>
      <c r="I253" s="21">
        <f>VLOOKUP(H253,Sheet2!$A$3:$B$99,2,FALSE)</f>
        <v>335000</v>
      </c>
      <c r="J253" s="34" t="s">
        <v>67</v>
      </c>
      <c r="K253" s="24">
        <f>VLOOKUP(J253,Sheet2!$A$3:$B$99,2,FALSE)</f>
        <v>40000</v>
      </c>
      <c r="L253" s="34" t="s">
        <v>95</v>
      </c>
      <c r="M253" s="24">
        <f>VLOOKUP(L253,Sheet2!$A$3:$B$99,2,FALSE)</f>
        <v>40000</v>
      </c>
      <c r="N253" s="35" t="s">
        <v>81</v>
      </c>
      <c r="O253" s="26">
        <f>VLOOKUP(N253,Sheet2!$A$3:$B$99,2,FALSE)</f>
        <v>196000</v>
      </c>
      <c r="P253" s="35" t="s">
        <v>172</v>
      </c>
      <c r="Q253" s="26">
        <f>VLOOKUP(P253,Sheet2!$A$3:$B$99,2,FALSE)</f>
        <v>335000</v>
      </c>
      <c r="R253" s="35" t="s">
        <v>174</v>
      </c>
      <c r="S253" s="26">
        <f>VLOOKUP(R253,Sheet2!$A$3:$B$99,2,FALSE)</f>
        <v>270000</v>
      </c>
      <c r="T253" s="36" t="s">
        <v>189</v>
      </c>
      <c r="U253" s="27">
        <f>VLOOKUP(T253,Sheet2!$A$3:$B$99,2,FALSE)</f>
        <v>27400</v>
      </c>
      <c r="V253" s="132" t="s">
        <v>191</v>
      </c>
      <c r="W253" s="27">
        <f>VLOOKUP(V253,Sheet2!$A$3:$B$99,2,FALSE)</f>
        <v>10000</v>
      </c>
      <c r="X253" s="139" t="s">
        <v>182</v>
      </c>
      <c r="Y253" s="27">
        <f>VLOOKUP(X253,Sheet2!$A$3:$B$99,2,FALSE)</f>
        <v>10000</v>
      </c>
      <c r="Z253" s="37" t="s">
        <v>38</v>
      </c>
      <c r="AA253" s="29">
        <f>VLOOKUP(Z253,Sheet2!$A$3:$B$99,2,FALSE)</f>
        <v>23200</v>
      </c>
      <c r="AB253" s="142" t="s">
        <v>78</v>
      </c>
      <c r="AC253" s="29">
        <f>VLOOKUP(AB253,Sheet2!$A$3:$B$99,2,FALSE)</f>
        <v>10000</v>
      </c>
      <c r="AD253" s="137" t="s">
        <v>196</v>
      </c>
      <c r="AE253" s="30">
        <f>VLOOKUP(AD253,Sheet2!$A$3:$B$99,2,FALSE)</f>
        <v>50000</v>
      </c>
      <c r="AF253" s="131" t="s">
        <v>201</v>
      </c>
      <c r="AG253" s="30">
        <f>VLOOKUP(AF253,Sheet2!$A$3:$B$99,2,FALSE)</f>
        <v>0</v>
      </c>
    </row>
    <row r="254" spans="1:33" ht="9.6999999999999993" customHeight="1">
      <c r="A254" s="50">
        <v>253</v>
      </c>
      <c r="B254" s="51" t="s">
        <v>278</v>
      </c>
      <c r="C254" s="52" t="s">
        <v>149</v>
      </c>
      <c r="D254" s="54" t="s">
        <v>148</v>
      </c>
      <c r="E254" s="19">
        <f t="shared" si="3"/>
        <v>1470433</v>
      </c>
      <c r="F254" s="33" t="s">
        <v>65</v>
      </c>
      <c r="G254" s="21">
        <f>VLOOKUP(F254,Sheet2!$A$3:$B$99,2,FALSE)</f>
        <v>480000</v>
      </c>
      <c r="H254" s="33" t="s">
        <v>53</v>
      </c>
      <c r="I254" s="21">
        <f>VLOOKUP(H254,Sheet2!$A$3:$B$99,2,FALSE)</f>
        <v>40000</v>
      </c>
      <c r="J254" s="140" t="s">
        <v>58</v>
      </c>
      <c r="K254" s="24">
        <f>VLOOKUP(J254,Sheet2!$A$3:$B$99,2,FALSE)</f>
        <v>10000</v>
      </c>
      <c r="L254" s="34" t="s">
        <v>95</v>
      </c>
      <c r="M254" s="24">
        <f>VLOOKUP(L254,Sheet2!$A$3:$B$99,2,FALSE)</f>
        <v>40000</v>
      </c>
      <c r="N254" s="35" t="s">
        <v>72</v>
      </c>
      <c r="O254" s="26">
        <f>VLOOKUP(N254,Sheet2!$A$3:$B$99,2,FALSE)</f>
        <v>92833</v>
      </c>
      <c r="P254" s="35" t="s">
        <v>172</v>
      </c>
      <c r="Q254" s="26">
        <f>VLOOKUP(P254,Sheet2!$A$3:$B$99,2,FALSE)</f>
        <v>335000</v>
      </c>
      <c r="R254" s="35" t="s">
        <v>32</v>
      </c>
      <c r="S254" s="26">
        <f>VLOOKUP(R254,Sheet2!$A$3:$B$99,2,FALSE)</f>
        <v>270000</v>
      </c>
      <c r="T254" s="36" t="s">
        <v>86</v>
      </c>
      <c r="U254" s="27">
        <f>VLOOKUP(T254,Sheet2!$A$3:$B$99,2,FALSE)</f>
        <v>120000</v>
      </c>
      <c r="V254" s="139" t="s">
        <v>110</v>
      </c>
      <c r="W254" s="27">
        <f>VLOOKUP(V254,Sheet2!$A$3:$B$99,2,FALSE)</f>
        <v>10000</v>
      </c>
      <c r="X254" s="36" t="s">
        <v>186</v>
      </c>
      <c r="Y254" s="27">
        <f>VLOOKUP(X254,Sheet2!$A$3:$B$99,2,FALSE)</f>
        <v>25600</v>
      </c>
      <c r="Z254" s="37" t="s">
        <v>76</v>
      </c>
      <c r="AA254" s="29">
        <f>VLOOKUP(Z254,Sheet2!$A$3:$B$99,2,FALSE)</f>
        <v>23800</v>
      </c>
      <c r="AB254" s="37" t="s">
        <v>38</v>
      </c>
      <c r="AC254" s="29">
        <f>VLOOKUP(AB254,Sheet2!$A$3:$B$99,2,FALSE)</f>
        <v>23200</v>
      </c>
      <c r="AD254" s="129" t="s">
        <v>198</v>
      </c>
      <c r="AE254" s="30">
        <f>VLOOKUP(AD254,Sheet2!$A$3:$B$99,2,FALSE)</f>
        <v>0</v>
      </c>
      <c r="AF254" s="131" t="s">
        <v>201</v>
      </c>
      <c r="AG254" s="30">
        <f>VLOOKUP(AF254,Sheet2!$A$3:$B$99,2,FALSE)</f>
        <v>0</v>
      </c>
    </row>
    <row r="255" spans="1:33" ht="9.6999999999999993" customHeight="1">
      <c r="A255" s="48">
        <v>254</v>
      </c>
      <c r="B255" s="49" t="s">
        <v>454</v>
      </c>
      <c r="C255" s="52" t="s">
        <v>448</v>
      </c>
      <c r="D255" s="54" t="s">
        <v>449</v>
      </c>
      <c r="E255" s="19">
        <f t="shared" si="3"/>
        <v>1470033</v>
      </c>
      <c r="F255" s="33" t="s">
        <v>52</v>
      </c>
      <c r="G255" s="21">
        <f>VLOOKUP(F255,Sheet2!$A$3:$B$99,2,FALSE)</f>
        <v>135000</v>
      </c>
      <c r="H255" s="33" t="s">
        <v>70</v>
      </c>
      <c r="I255" s="21">
        <f>VLOOKUP(H255,Sheet2!$A$3:$B$99,2,FALSE)</f>
        <v>155000</v>
      </c>
      <c r="J255" s="34" t="s">
        <v>100</v>
      </c>
      <c r="K255" s="24">
        <f>VLOOKUP(J255,Sheet2!$A$3:$B$99,2,FALSE)</f>
        <v>400000</v>
      </c>
      <c r="L255" s="34" t="s">
        <v>95</v>
      </c>
      <c r="M255" s="24">
        <f>VLOOKUP(L255,Sheet2!$A$3:$B$99,2,FALSE)</f>
        <v>40000</v>
      </c>
      <c r="N255" s="35" t="s">
        <v>68</v>
      </c>
      <c r="O255" s="26">
        <f>VLOOKUP(N255,Sheet2!$A$3:$B$99,2,FALSE)</f>
        <v>196000</v>
      </c>
      <c r="P255" s="35" t="s">
        <v>72</v>
      </c>
      <c r="Q255" s="26">
        <f>VLOOKUP(P255,Sheet2!$A$3:$B$99,2,FALSE)</f>
        <v>92833</v>
      </c>
      <c r="R255" s="35" t="s">
        <v>32</v>
      </c>
      <c r="S255" s="26">
        <f>VLOOKUP(R255,Sheet2!$A$3:$B$99,2,FALSE)</f>
        <v>270000</v>
      </c>
      <c r="T255" s="36" t="s">
        <v>192</v>
      </c>
      <c r="U255" s="27">
        <f>VLOOKUP(T255,Sheet2!$A$3:$B$99,2,FALSE)</f>
        <v>40000</v>
      </c>
      <c r="V255" s="36" t="s">
        <v>188</v>
      </c>
      <c r="W255" s="27">
        <f>VLOOKUP(V255,Sheet2!$A$3:$B$99,2,FALSE)</f>
        <v>40000</v>
      </c>
      <c r="X255" s="36" t="s">
        <v>184</v>
      </c>
      <c r="Y255" s="27">
        <f>VLOOKUP(X255,Sheet2!$A$3:$B$99,2,FALSE)</f>
        <v>68000</v>
      </c>
      <c r="Z255" s="37" t="s">
        <v>38</v>
      </c>
      <c r="AA255" s="29">
        <f>VLOOKUP(Z255,Sheet2!$A$3:$B$99,2,FALSE)</f>
        <v>23200</v>
      </c>
      <c r="AB255" s="142" t="s">
        <v>78</v>
      </c>
      <c r="AC255" s="29">
        <f>VLOOKUP(AB255,Sheet2!$A$3:$B$99,2,FALSE)</f>
        <v>10000</v>
      </c>
      <c r="AD255" s="129" t="s">
        <v>198</v>
      </c>
      <c r="AE255" s="30">
        <f>VLOOKUP(AD255,Sheet2!$A$3:$B$99,2,FALSE)</f>
        <v>0</v>
      </c>
      <c r="AF255" s="131" t="s">
        <v>201</v>
      </c>
      <c r="AG255" s="30">
        <f>VLOOKUP(AF255,Sheet2!$A$3:$B$99,2,FALSE)</f>
        <v>0</v>
      </c>
    </row>
    <row r="256" spans="1:33" ht="9.6999999999999993" customHeight="1">
      <c r="A256" s="48">
        <v>255</v>
      </c>
      <c r="B256" s="49" t="s">
        <v>618</v>
      </c>
      <c r="C256" s="52" t="s">
        <v>616</v>
      </c>
      <c r="D256" s="54" t="s">
        <v>617</v>
      </c>
      <c r="E256" s="19">
        <f t="shared" si="3"/>
        <v>1469033</v>
      </c>
      <c r="F256" s="33" t="s">
        <v>52</v>
      </c>
      <c r="G256" s="21">
        <f>VLOOKUP(F256,Sheet2!$A$3:$B$99,2,FALSE)</f>
        <v>135000</v>
      </c>
      <c r="H256" s="33" t="s">
        <v>41</v>
      </c>
      <c r="I256" s="21">
        <f>VLOOKUP(H256,Sheet2!$A$3:$B$99,2,FALSE)</f>
        <v>335000</v>
      </c>
      <c r="J256" s="34" t="s">
        <v>95</v>
      </c>
      <c r="K256" s="24">
        <f>VLOOKUP(J256,Sheet2!$A$3:$B$99,2,FALSE)</f>
        <v>40000</v>
      </c>
      <c r="L256" s="34" t="s">
        <v>96</v>
      </c>
      <c r="M256" s="24">
        <f>VLOOKUP(L256,Sheet2!$A$3:$B$99,2,FALSE)</f>
        <v>92833</v>
      </c>
      <c r="N256" s="35" t="s">
        <v>178</v>
      </c>
      <c r="O256" s="26">
        <f>VLOOKUP(N256,Sheet2!$A$3:$B$99,2,FALSE)</f>
        <v>54000</v>
      </c>
      <c r="P256" s="35" t="s">
        <v>172</v>
      </c>
      <c r="Q256" s="26">
        <f>VLOOKUP(P256,Sheet2!$A$3:$B$99,2,FALSE)</f>
        <v>335000</v>
      </c>
      <c r="R256" s="35" t="s">
        <v>177</v>
      </c>
      <c r="S256" s="26">
        <f>VLOOKUP(R256,Sheet2!$A$3:$B$99,2,FALSE)</f>
        <v>196000</v>
      </c>
      <c r="T256" s="36" t="s">
        <v>86</v>
      </c>
      <c r="U256" s="27">
        <f>VLOOKUP(T256,Sheet2!$A$3:$B$99,2,FALSE)</f>
        <v>120000</v>
      </c>
      <c r="V256" s="36" t="s">
        <v>184</v>
      </c>
      <c r="W256" s="27">
        <f>VLOOKUP(V256,Sheet2!$A$3:$B$99,2,FALSE)</f>
        <v>68000</v>
      </c>
      <c r="X256" s="132" t="s">
        <v>191</v>
      </c>
      <c r="Y256" s="27">
        <f>VLOOKUP(X256,Sheet2!$A$3:$B$99,2,FALSE)</f>
        <v>10000</v>
      </c>
      <c r="Z256" s="37" t="s">
        <v>38</v>
      </c>
      <c r="AA256" s="29">
        <f>VLOOKUP(Z256,Sheet2!$A$3:$B$99,2,FALSE)</f>
        <v>23200</v>
      </c>
      <c r="AB256" s="128" t="s">
        <v>97</v>
      </c>
      <c r="AC256" s="29">
        <f>VLOOKUP(AB256,Sheet2!$A$3:$B$99,2,FALSE)</f>
        <v>10000</v>
      </c>
      <c r="AD256" s="137" t="s">
        <v>196</v>
      </c>
      <c r="AE256" s="30">
        <f>VLOOKUP(AD256,Sheet2!$A$3:$B$99,2,FALSE)</f>
        <v>50000</v>
      </c>
      <c r="AF256" s="131" t="s">
        <v>201</v>
      </c>
      <c r="AG256" s="30">
        <f>VLOOKUP(AF256,Sheet2!$A$3:$B$99,2,FALSE)</f>
        <v>0</v>
      </c>
    </row>
    <row r="257" spans="1:33" ht="9.6999999999999993" customHeight="1">
      <c r="A257" s="50">
        <v>256</v>
      </c>
      <c r="B257" s="49" t="s">
        <v>289</v>
      </c>
      <c r="C257" s="52" t="s">
        <v>287</v>
      </c>
      <c r="D257" s="54" t="s">
        <v>288</v>
      </c>
      <c r="E257" s="19">
        <f t="shared" si="3"/>
        <v>1452033</v>
      </c>
      <c r="F257" s="33" t="s">
        <v>52</v>
      </c>
      <c r="G257" s="21">
        <f>VLOOKUP(F257,Sheet2!$A$3:$B$99,2,FALSE)</f>
        <v>135000</v>
      </c>
      <c r="H257" s="33" t="s">
        <v>65</v>
      </c>
      <c r="I257" s="21">
        <f>VLOOKUP(H257,Sheet2!$A$3:$B$99,2,FALSE)</f>
        <v>480000</v>
      </c>
      <c r="J257" s="140" t="s">
        <v>104</v>
      </c>
      <c r="K257" s="24">
        <f>VLOOKUP(J257,Sheet2!$A$3:$B$99,2,FALSE)</f>
        <v>10000</v>
      </c>
      <c r="L257" s="136" t="s">
        <v>33</v>
      </c>
      <c r="M257" s="24">
        <f>VLOOKUP(L257,Sheet2!$A$3:$B$99,2,FALSE)</f>
        <v>10000</v>
      </c>
      <c r="N257" s="35" t="s">
        <v>68</v>
      </c>
      <c r="O257" s="26">
        <f>VLOOKUP(N257,Sheet2!$A$3:$B$99,2,FALSE)</f>
        <v>196000</v>
      </c>
      <c r="P257" s="35" t="s">
        <v>32</v>
      </c>
      <c r="Q257" s="26">
        <f>VLOOKUP(P257,Sheet2!$A$3:$B$99,2,FALSE)</f>
        <v>270000</v>
      </c>
      <c r="R257" s="35" t="s">
        <v>179</v>
      </c>
      <c r="S257" s="26">
        <f>VLOOKUP(R257,Sheet2!$A$3:$B$99,2,FALSE)</f>
        <v>155000</v>
      </c>
      <c r="T257" s="132" t="s">
        <v>191</v>
      </c>
      <c r="U257" s="27">
        <f>VLOOKUP(T257,Sheet2!$A$3:$B$99,2,FALSE)</f>
        <v>10000</v>
      </c>
      <c r="V257" s="36" t="s">
        <v>194</v>
      </c>
      <c r="W257" s="27">
        <f>VLOOKUP(V257,Sheet2!$A$3:$B$99,2,FALSE)</f>
        <v>92833</v>
      </c>
      <c r="X257" s="139" t="s">
        <v>169</v>
      </c>
      <c r="Y257" s="27">
        <f>VLOOKUP(X257,Sheet2!$A$3:$B$99,2,FALSE)</f>
        <v>10000</v>
      </c>
      <c r="Z257" s="37" t="s">
        <v>38</v>
      </c>
      <c r="AA257" s="29">
        <f>VLOOKUP(Z257,Sheet2!$A$3:$B$99,2,FALSE)</f>
        <v>23200</v>
      </c>
      <c r="AB257" s="142" t="s">
        <v>78</v>
      </c>
      <c r="AC257" s="29">
        <f>VLOOKUP(AB257,Sheet2!$A$3:$B$99,2,FALSE)</f>
        <v>10000</v>
      </c>
      <c r="AD257" s="137" t="s">
        <v>196</v>
      </c>
      <c r="AE257" s="30">
        <f>VLOOKUP(AD257,Sheet2!$A$3:$B$99,2,FALSE)</f>
        <v>50000</v>
      </c>
      <c r="AF257" s="131" t="s">
        <v>200</v>
      </c>
      <c r="AG257" s="30">
        <f>VLOOKUP(AF257,Sheet2!$A$3:$B$99,2,FALSE)</f>
        <v>0</v>
      </c>
    </row>
    <row r="258" spans="1:33" ht="9.6999999999999993" customHeight="1">
      <c r="A258" s="50">
        <v>257</v>
      </c>
      <c r="B258" s="49" t="s">
        <v>124</v>
      </c>
      <c r="C258" s="52" t="s">
        <v>261</v>
      </c>
      <c r="D258" s="54" t="s">
        <v>262</v>
      </c>
      <c r="E258" s="19">
        <f t="shared" ref="E258:E321" si="4">SUM(G258)+I258+K258+M258+O258+Q258+S258+U258+W258+Y258+AA258+AC258+AE258+AG258</f>
        <v>1450400</v>
      </c>
      <c r="F258" s="33" t="s">
        <v>34</v>
      </c>
      <c r="G258" s="21">
        <f>VLOOKUP(F258,Sheet2!$A$3:$B$99,2,FALSE)</f>
        <v>880000</v>
      </c>
      <c r="H258" s="33" t="s">
        <v>41</v>
      </c>
      <c r="I258" s="21">
        <f>VLOOKUP(H258,Sheet2!$A$3:$B$99,2,FALSE)</f>
        <v>335000</v>
      </c>
      <c r="J258" s="135" t="s">
        <v>170</v>
      </c>
      <c r="K258" s="24">
        <f>VLOOKUP(J258,Sheet2!$A$3:$B$99,2,FALSE)</f>
        <v>10000</v>
      </c>
      <c r="L258" s="34" t="s">
        <v>95</v>
      </c>
      <c r="M258" s="24">
        <f>VLOOKUP(L258,Sheet2!$A$3:$B$99,2,FALSE)</f>
        <v>40000</v>
      </c>
      <c r="N258" s="141" t="s">
        <v>57</v>
      </c>
      <c r="O258" s="26">
        <f>VLOOKUP(N258,Sheet2!$A$3:$B$99,2,FALSE)</f>
        <v>10000</v>
      </c>
      <c r="P258" s="35" t="s">
        <v>62</v>
      </c>
      <c r="Q258" s="26">
        <f>VLOOKUP(P258,Sheet2!$A$3:$B$99,2,FALSE)</f>
        <v>68000</v>
      </c>
      <c r="R258" s="133" t="s">
        <v>108</v>
      </c>
      <c r="S258" s="26">
        <f>VLOOKUP(R258,Sheet2!$A$3:$B$99,2,FALSE)</f>
        <v>10000</v>
      </c>
      <c r="T258" s="36" t="s">
        <v>189</v>
      </c>
      <c r="U258" s="27">
        <f>VLOOKUP(T258,Sheet2!$A$3:$B$99,2,FALSE)</f>
        <v>27400</v>
      </c>
      <c r="V258" s="139" t="s">
        <v>182</v>
      </c>
      <c r="W258" s="27">
        <f>VLOOKUP(V258,Sheet2!$A$3:$B$99,2,FALSE)</f>
        <v>10000</v>
      </c>
      <c r="X258" s="36" t="s">
        <v>77</v>
      </c>
      <c r="Y258" s="27">
        <f>VLOOKUP(X258,Sheet2!$A$3:$B$99,2,FALSE)</f>
        <v>40000</v>
      </c>
      <c r="Z258" s="128" t="s">
        <v>97</v>
      </c>
      <c r="AA258" s="29">
        <f>VLOOKUP(Z258,Sheet2!$A$3:$B$99,2,FALSE)</f>
        <v>10000</v>
      </c>
      <c r="AB258" s="142" t="s">
        <v>78</v>
      </c>
      <c r="AC258" s="29">
        <f>VLOOKUP(AB258,Sheet2!$A$3:$B$99,2,FALSE)</f>
        <v>10000</v>
      </c>
      <c r="AD258" s="129" t="s">
        <v>198</v>
      </c>
      <c r="AE258" s="30">
        <f>VLOOKUP(AD258,Sheet2!$A$3:$B$99,2,FALSE)</f>
        <v>0</v>
      </c>
      <c r="AF258" s="131" t="s">
        <v>202</v>
      </c>
      <c r="AG258" s="30">
        <f>VLOOKUP(AF258,Sheet2!$A$3:$B$99,2,FALSE)</f>
        <v>0</v>
      </c>
    </row>
    <row r="259" spans="1:33" ht="9.6999999999999993" customHeight="1">
      <c r="A259" s="48">
        <v>258</v>
      </c>
      <c r="B259" s="49" t="s">
        <v>318</v>
      </c>
      <c r="C259" s="52" t="s">
        <v>314</v>
      </c>
      <c r="D259" s="54" t="s">
        <v>316</v>
      </c>
      <c r="E259" s="19">
        <f t="shared" si="4"/>
        <v>1441699</v>
      </c>
      <c r="F259" s="33" t="s">
        <v>65</v>
      </c>
      <c r="G259" s="21">
        <f>VLOOKUP(F259,Sheet2!$A$3:$B$99,2,FALSE)</f>
        <v>480000</v>
      </c>
      <c r="H259" s="33" t="s">
        <v>53</v>
      </c>
      <c r="I259" s="21">
        <f>VLOOKUP(H259,Sheet2!$A$3:$B$99,2,FALSE)</f>
        <v>40000</v>
      </c>
      <c r="J259" s="34" t="s">
        <v>100</v>
      </c>
      <c r="K259" s="24">
        <f>VLOOKUP(J259,Sheet2!$A$3:$B$99,2,FALSE)</f>
        <v>400000</v>
      </c>
      <c r="L259" s="34" t="s">
        <v>96</v>
      </c>
      <c r="M259" s="24">
        <f>VLOOKUP(L259,Sheet2!$A$3:$B$99,2,FALSE)</f>
        <v>92833</v>
      </c>
      <c r="N259" s="35" t="s">
        <v>72</v>
      </c>
      <c r="O259" s="26">
        <f>VLOOKUP(N259,Sheet2!$A$3:$B$99,2,FALSE)</f>
        <v>92833</v>
      </c>
      <c r="P259" s="35" t="s">
        <v>40</v>
      </c>
      <c r="Q259" s="26">
        <f>VLOOKUP(P259,Sheet2!$A$3:$B$99,2,FALSE)</f>
        <v>92833</v>
      </c>
      <c r="R259" s="141" t="s">
        <v>106</v>
      </c>
      <c r="S259" s="26">
        <f>VLOOKUP(R259,Sheet2!$A$3:$B$99,2,FALSE)</f>
        <v>10000</v>
      </c>
      <c r="T259" s="36" t="s">
        <v>86</v>
      </c>
      <c r="U259" s="27">
        <f>VLOOKUP(T259,Sheet2!$A$3:$B$99,2,FALSE)</f>
        <v>120000</v>
      </c>
      <c r="V259" s="36" t="s">
        <v>77</v>
      </c>
      <c r="W259" s="27">
        <f>VLOOKUP(V259,Sheet2!$A$3:$B$99,2,FALSE)</f>
        <v>40000</v>
      </c>
      <c r="X259" s="36" t="s">
        <v>192</v>
      </c>
      <c r="Y259" s="27">
        <f>VLOOKUP(X259,Sheet2!$A$3:$B$99,2,FALSE)</f>
        <v>40000</v>
      </c>
      <c r="Z259" s="37" t="s">
        <v>38</v>
      </c>
      <c r="AA259" s="29">
        <f>VLOOKUP(Z259,Sheet2!$A$3:$B$99,2,FALSE)</f>
        <v>23200</v>
      </c>
      <c r="AB259" s="128" t="s">
        <v>97</v>
      </c>
      <c r="AC259" s="29">
        <f>VLOOKUP(AB259,Sheet2!$A$3:$B$99,2,FALSE)</f>
        <v>10000</v>
      </c>
      <c r="AD259" s="129" t="s">
        <v>197</v>
      </c>
      <c r="AE259" s="30">
        <f>VLOOKUP(AD259,Sheet2!$A$3:$B$99,2,FALSE)</f>
        <v>0</v>
      </c>
      <c r="AF259" s="131" t="s">
        <v>201</v>
      </c>
      <c r="AG259" s="30">
        <f>VLOOKUP(AF259,Sheet2!$A$3:$B$99,2,FALSE)</f>
        <v>0</v>
      </c>
    </row>
    <row r="260" spans="1:33" ht="9.6999999999999993" customHeight="1">
      <c r="A260" s="48">
        <v>259</v>
      </c>
      <c r="B260" s="49" t="s">
        <v>684</v>
      </c>
      <c r="C260" s="52" t="s">
        <v>239</v>
      </c>
      <c r="D260" s="56" t="s">
        <v>240</v>
      </c>
      <c r="E260" s="19">
        <f t="shared" si="4"/>
        <v>1438033</v>
      </c>
      <c r="F260" s="32" t="s">
        <v>34</v>
      </c>
      <c r="G260" s="21">
        <f>VLOOKUP(F260,Sheet2!$A$3:$B$99,2,FALSE)</f>
        <v>880000</v>
      </c>
      <c r="H260" s="33" t="s">
        <v>53</v>
      </c>
      <c r="I260" s="21">
        <f>VLOOKUP(H260,Sheet2!$A$3:$B$99,2,FALSE)</f>
        <v>40000</v>
      </c>
      <c r="J260" s="34" t="s">
        <v>96</v>
      </c>
      <c r="K260" s="24">
        <f>VLOOKUP(J260,Sheet2!$A$3:$B$99,2,FALSE)</f>
        <v>92833</v>
      </c>
      <c r="L260" s="34" t="s">
        <v>39</v>
      </c>
      <c r="M260" s="24">
        <f>VLOOKUP(L260,Sheet2!$A$3:$B$99,2,FALSE)</f>
        <v>270000</v>
      </c>
      <c r="N260" s="141" t="s">
        <v>57</v>
      </c>
      <c r="O260" s="26">
        <f>VLOOKUP(N260,Sheet2!$A$3:$B$99,2,FALSE)</f>
        <v>10000</v>
      </c>
      <c r="P260" s="35" t="s">
        <v>178</v>
      </c>
      <c r="Q260" s="26">
        <f>VLOOKUP(P260,Sheet2!$A$3:$B$99,2,FALSE)</f>
        <v>54000</v>
      </c>
      <c r="R260" s="133" t="s">
        <v>173</v>
      </c>
      <c r="S260" s="26">
        <f>VLOOKUP(R260,Sheet2!$A$3:$B$99,2,FALSE)</f>
        <v>10000</v>
      </c>
      <c r="T260" s="139" t="s">
        <v>82</v>
      </c>
      <c r="U260" s="27">
        <f>VLOOKUP(T260,Sheet2!$A$3:$B$99,2,FALSE)</f>
        <v>10000</v>
      </c>
      <c r="V260" s="36" t="s">
        <v>189</v>
      </c>
      <c r="W260" s="27">
        <f>VLOOKUP(V260,Sheet2!$A$3:$B$99,2,FALSE)</f>
        <v>27400</v>
      </c>
      <c r="X260" s="139" t="s">
        <v>182</v>
      </c>
      <c r="Y260" s="27">
        <f>VLOOKUP(X260,Sheet2!$A$3:$B$99,2,FALSE)</f>
        <v>10000</v>
      </c>
      <c r="Z260" s="37" t="s">
        <v>76</v>
      </c>
      <c r="AA260" s="29">
        <f>VLOOKUP(Z260,Sheet2!$A$3:$B$99,2,FALSE)</f>
        <v>23800</v>
      </c>
      <c r="AB260" s="128" t="s">
        <v>44</v>
      </c>
      <c r="AC260" s="29">
        <f>VLOOKUP(AB260,Sheet2!$A$3:$B$99,2,FALSE)</f>
        <v>10000</v>
      </c>
      <c r="AD260" s="129" t="s">
        <v>198</v>
      </c>
      <c r="AE260" s="30">
        <f>VLOOKUP(AD260,Sheet2!$A$3:$B$99,2,FALSE)</f>
        <v>0</v>
      </c>
      <c r="AF260" s="131" t="s">
        <v>199</v>
      </c>
      <c r="AG260" s="30">
        <f>VLOOKUP(AF260,Sheet2!$A$3:$B$99,2,FALSE)</f>
        <v>0</v>
      </c>
    </row>
    <row r="261" spans="1:33" ht="9.6999999999999993" customHeight="1">
      <c r="A261" s="50">
        <v>260</v>
      </c>
      <c r="B261" s="49" t="s">
        <v>488</v>
      </c>
      <c r="C261" s="52" t="s">
        <v>486</v>
      </c>
      <c r="D261" s="54" t="s">
        <v>489</v>
      </c>
      <c r="E261" s="19">
        <f t="shared" si="4"/>
        <v>1430033</v>
      </c>
      <c r="F261" s="32" t="s">
        <v>65</v>
      </c>
      <c r="G261" s="21">
        <f>VLOOKUP(F261,Sheet2!$A$3:$B$99,2,FALSE)</f>
        <v>480000</v>
      </c>
      <c r="H261" s="33" t="s">
        <v>53</v>
      </c>
      <c r="I261" s="21">
        <f>VLOOKUP(H261,Sheet2!$A$3:$B$99,2,FALSE)</f>
        <v>40000</v>
      </c>
      <c r="J261" s="34" t="s">
        <v>95</v>
      </c>
      <c r="K261" s="24">
        <f>VLOOKUP(J261,Sheet2!$A$3:$B$99,2,FALSE)</f>
        <v>40000</v>
      </c>
      <c r="L261" s="34" t="s">
        <v>96</v>
      </c>
      <c r="M261" s="24">
        <f>VLOOKUP(L261,Sheet2!$A$3:$B$99,2,FALSE)</f>
        <v>92833</v>
      </c>
      <c r="N261" s="35" t="s">
        <v>179</v>
      </c>
      <c r="O261" s="26">
        <f>VLOOKUP(N261,Sheet2!$A$3:$B$99,2,FALSE)</f>
        <v>155000</v>
      </c>
      <c r="P261" s="35" t="s">
        <v>172</v>
      </c>
      <c r="Q261" s="26">
        <f>VLOOKUP(P261,Sheet2!$A$3:$B$99,2,FALSE)</f>
        <v>335000</v>
      </c>
      <c r="R261" s="35" t="s">
        <v>178</v>
      </c>
      <c r="S261" s="26">
        <f>VLOOKUP(R261,Sheet2!$A$3:$B$99,2,FALSE)</f>
        <v>54000</v>
      </c>
      <c r="T261" s="36" t="s">
        <v>77</v>
      </c>
      <c r="U261" s="27">
        <f>VLOOKUP(T261,Sheet2!$A$3:$B$99,2,FALSE)</f>
        <v>40000</v>
      </c>
      <c r="V261" s="36" t="s">
        <v>86</v>
      </c>
      <c r="W261" s="27">
        <f>VLOOKUP(V261,Sheet2!$A$3:$B$99,2,FALSE)</f>
        <v>120000</v>
      </c>
      <c r="X261" s="36" t="s">
        <v>195</v>
      </c>
      <c r="Y261" s="27">
        <f>VLOOKUP(X261,Sheet2!$A$3:$B$99,2,FALSE)</f>
        <v>40000</v>
      </c>
      <c r="Z261" s="37" t="s">
        <v>38</v>
      </c>
      <c r="AA261" s="29">
        <f>VLOOKUP(Z261,Sheet2!$A$3:$B$99,2,FALSE)</f>
        <v>23200</v>
      </c>
      <c r="AB261" s="128" t="s">
        <v>97</v>
      </c>
      <c r="AC261" s="29">
        <f>VLOOKUP(AB261,Sheet2!$A$3:$B$99,2,FALSE)</f>
        <v>10000</v>
      </c>
      <c r="AD261" s="129" t="s">
        <v>198</v>
      </c>
      <c r="AE261" s="30">
        <f>VLOOKUP(AD261,Sheet2!$A$3:$B$99,2,FALSE)</f>
        <v>0</v>
      </c>
      <c r="AF261" s="131" t="s">
        <v>202</v>
      </c>
      <c r="AG261" s="30">
        <f>VLOOKUP(AF261,Sheet2!$A$3:$B$99,2,FALSE)</f>
        <v>0</v>
      </c>
    </row>
    <row r="262" spans="1:33" ht="9.6999999999999993" customHeight="1">
      <c r="A262" s="50">
        <v>261</v>
      </c>
      <c r="B262" s="49" t="s">
        <v>140</v>
      </c>
      <c r="C262" s="52" t="s">
        <v>267</v>
      </c>
      <c r="D262" s="54" t="s">
        <v>139</v>
      </c>
      <c r="E262" s="19">
        <f t="shared" si="4"/>
        <v>1410033</v>
      </c>
      <c r="F262" s="32" t="s">
        <v>65</v>
      </c>
      <c r="G262" s="21">
        <f>VLOOKUP(F262,Sheet2!$A$3:$B$99,2,FALSE)</f>
        <v>480000</v>
      </c>
      <c r="H262" s="33" t="s">
        <v>41</v>
      </c>
      <c r="I262" s="21">
        <f>VLOOKUP(H262,Sheet2!$A$3:$B$99,2,FALSE)</f>
        <v>335000</v>
      </c>
      <c r="J262" s="135" t="s">
        <v>170</v>
      </c>
      <c r="K262" s="24">
        <f>VLOOKUP(J262,Sheet2!$A$3:$B$99,2,FALSE)</f>
        <v>10000</v>
      </c>
      <c r="L262" s="34" t="s">
        <v>59</v>
      </c>
      <c r="M262" s="24">
        <f>VLOOKUP(L262,Sheet2!$A$3:$B$99,2,FALSE)</f>
        <v>30000</v>
      </c>
      <c r="N262" s="35" t="s">
        <v>72</v>
      </c>
      <c r="O262" s="26">
        <f>VLOOKUP(N262,Sheet2!$A$3:$B$99,2,FALSE)</f>
        <v>92833</v>
      </c>
      <c r="P262" s="35" t="s">
        <v>175</v>
      </c>
      <c r="Q262" s="26">
        <f>VLOOKUP(P262,Sheet2!$A$3:$B$99,2,FALSE)</f>
        <v>54000</v>
      </c>
      <c r="R262" s="35" t="s">
        <v>179</v>
      </c>
      <c r="S262" s="26">
        <f>VLOOKUP(R262,Sheet2!$A$3:$B$99,2,FALSE)</f>
        <v>155000</v>
      </c>
      <c r="T262" s="36" t="s">
        <v>86</v>
      </c>
      <c r="U262" s="27">
        <f>VLOOKUP(T262,Sheet2!$A$3:$B$99,2,FALSE)</f>
        <v>120000</v>
      </c>
      <c r="V262" s="139" t="s">
        <v>110</v>
      </c>
      <c r="W262" s="27">
        <f>VLOOKUP(V262,Sheet2!$A$3:$B$99,2,FALSE)</f>
        <v>10000</v>
      </c>
      <c r="X262" s="36" t="s">
        <v>195</v>
      </c>
      <c r="Y262" s="27">
        <f>VLOOKUP(X262,Sheet2!$A$3:$B$99,2,FALSE)</f>
        <v>40000</v>
      </c>
      <c r="Z262" s="37" t="s">
        <v>38</v>
      </c>
      <c r="AA262" s="29">
        <f>VLOOKUP(Z262,Sheet2!$A$3:$B$99,2,FALSE)</f>
        <v>23200</v>
      </c>
      <c r="AB262" s="142" t="s">
        <v>78</v>
      </c>
      <c r="AC262" s="29">
        <f>VLOOKUP(AB262,Sheet2!$A$3:$B$99,2,FALSE)</f>
        <v>10000</v>
      </c>
      <c r="AD262" s="137" t="s">
        <v>196</v>
      </c>
      <c r="AE262" s="30">
        <f>VLOOKUP(AD262,Sheet2!$A$3:$B$99,2,FALSE)</f>
        <v>50000</v>
      </c>
      <c r="AF262" s="131" t="s">
        <v>198</v>
      </c>
      <c r="AG262" s="30">
        <f>VLOOKUP(AF262,Sheet2!$A$3:$B$99,2,FALSE)</f>
        <v>0</v>
      </c>
    </row>
    <row r="263" spans="1:33" ht="9.6999999999999993" customHeight="1">
      <c r="A263" s="48">
        <v>262</v>
      </c>
      <c r="B263" s="49" t="s">
        <v>515</v>
      </c>
      <c r="C263" s="52" t="s">
        <v>516</v>
      </c>
      <c r="D263" s="54" t="s">
        <v>515</v>
      </c>
      <c r="E263" s="19">
        <f t="shared" si="4"/>
        <v>1405033</v>
      </c>
      <c r="F263" s="32" t="s">
        <v>61</v>
      </c>
      <c r="G263" s="21">
        <f>VLOOKUP(F263,Sheet2!$A$3:$B$99,2,FALSE)</f>
        <v>68000</v>
      </c>
      <c r="H263" s="33" t="s">
        <v>65</v>
      </c>
      <c r="I263" s="21">
        <f>VLOOKUP(H263,Sheet2!$A$3:$B$99,2,FALSE)</f>
        <v>480000</v>
      </c>
      <c r="J263" s="34" t="s">
        <v>59</v>
      </c>
      <c r="K263" s="24">
        <f>VLOOKUP(J263,Sheet2!$A$3:$B$99,2,FALSE)</f>
        <v>30000</v>
      </c>
      <c r="L263" s="34" t="s">
        <v>64</v>
      </c>
      <c r="M263" s="24">
        <f>VLOOKUP(L263,Sheet2!$A$3:$B$99,2,FALSE)</f>
        <v>135000</v>
      </c>
      <c r="N263" s="35" t="s">
        <v>68</v>
      </c>
      <c r="O263" s="26">
        <f>VLOOKUP(N263,Sheet2!$A$3:$B$99,2,FALSE)</f>
        <v>196000</v>
      </c>
      <c r="P263" s="35" t="s">
        <v>32</v>
      </c>
      <c r="Q263" s="26">
        <f>VLOOKUP(P263,Sheet2!$A$3:$B$99,2,FALSE)</f>
        <v>270000</v>
      </c>
      <c r="R263" s="35" t="s">
        <v>72</v>
      </c>
      <c r="S263" s="26">
        <f>VLOOKUP(R263,Sheet2!$A$3:$B$99,2,FALSE)</f>
        <v>92833</v>
      </c>
      <c r="T263" s="36" t="s">
        <v>85</v>
      </c>
      <c r="U263" s="27">
        <v>0</v>
      </c>
      <c r="V263" s="132" t="s">
        <v>191</v>
      </c>
      <c r="W263" s="27">
        <f>VLOOKUP(V263,Sheet2!$A$3:$B$99,2,FALSE)</f>
        <v>10000</v>
      </c>
      <c r="X263" s="36" t="s">
        <v>77</v>
      </c>
      <c r="Y263" s="27">
        <f>VLOOKUP(X263,Sheet2!$A$3:$B$99,2,FALSE)</f>
        <v>40000</v>
      </c>
      <c r="Z263" s="37" t="s">
        <v>38</v>
      </c>
      <c r="AA263" s="29">
        <f>VLOOKUP(Z263,Sheet2!$A$3:$B$99,2,FALSE)</f>
        <v>23200</v>
      </c>
      <c r="AB263" s="128" t="s">
        <v>97</v>
      </c>
      <c r="AC263" s="29">
        <f>VLOOKUP(AB263,Sheet2!$A$3:$B$99,2,FALSE)</f>
        <v>10000</v>
      </c>
      <c r="AD263" s="137" t="s">
        <v>196</v>
      </c>
      <c r="AE263" s="30">
        <f>VLOOKUP(AD263,Sheet2!$A$3:$B$99,2,FALSE)</f>
        <v>50000</v>
      </c>
      <c r="AF263" s="131" t="s">
        <v>200</v>
      </c>
      <c r="AG263" s="30">
        <f>VLOOKUP(AF263,Sheet2!$A$3:$B$99,2,FALSE)</f>
        <v>0</v>
      </c>
    </row>
    <row r="264" spans="1:33" ht="9.6999999999999993" customHeight="1">
      <c r="A264" s="48">
        <v>263</v>
      </c>
      <c r="B264" s="49" t="s">
        <v>753</v>
      </c>
      <c r="C264" s="52" t="s">
        <v>752</v>
      </c>
      <c r="D264" s="89" t="s">
        <v>249</v>
      </c>
      <c r="E264" s="19">
        <f t="shared" si="4"/>
        <v>1401633</v>
      </c>
      <c r="F264" s="32" t="s">
        <v>61</v>
      </c>
      <c r="G264" s="21">
        <f>VLOOKUP(F264,Sheet2!$A$3:$B$99,2,FALSE)</f>
        <v>68000</v>
      </c>
      <c r="H264" s="33" t="s">
        <v>65</v>
      </c>
      <c r="I264" s="21">
        <f>VLOOKUP(H264,Sheet2!$A$3:$B$99,2,FALSE)</f>
        <v>480000</v>
      </c>
      <c r="J264" s="34" t="s">
        <v>96</v>
      </c>
      <c r="K264" s="24">
        <f>VLOOKUP(J264,Sheet2!$A$3:$B$99,2,FALSE)</f>
        <v>92833</v>
      </c>
      <c r="L264" s="34" t="s">
        <v>64</v>
      </c>
      <c r="M264" s="24">
        <f>VLOOKUP(L264,Sheet2!$A$3:$B$99,2,FALSE)</f>
        <v>135000</v>
      </c>
      <c r="N264" s="35" t="s">
        <v>109</v>
      </c>
      <c r="O264" s="26">
        <f>VLOOKUP(N264,Sheet2!$A$3:$B$99,2,FALSE)</f>
        <v>68000</v>
      </c>
      <c r="P264" s="35" t="s">
        <v>32</v>
      </c>
      <c r="Q264" s="26">
        <f>VLOOKUP(P264,Sheet2!$A$3:$B$99,2,FALSE)</f>
        <v>270000</v>
      </c>
      <c r="R264" s="35" t="s">
        <v>177</v>
      </c>
      <c r="S264" s="26">
        <f>VLOOKUP(R264,Sheet2!$A$3:$B$99,2,FALSE)</f>
        <v>196000</v>
      </c>
      <c r="T264" s="132" t="s">
        <v>191</v>
      </c>
      <c r="U264" s="27">
        <f>VLOOKUP(T264,Sheet2!$A$3:$B$99,2,FALSE)</f>
        <v>10000</v>
      </c>
      <c r="V264" s="36" t="s">
        <v>111</v>
      </c>
      <c r="W264" s="27">
        <f>VLOOKUP(V264,Sheet2!$A$3:$B$99,2,FALSE)</f>
        <v>23000</v>
      </c>
      <c r="X264" s="36" t="s">
        <v>186</v>
      </c>
      <c r="Y264" s="27">
        <f>VLOOKUP(X264,Sheet2!$A$3:$B$99,2,FALSE)</f>
        <v>25600</v>
      </c>
      <c r="Z264" s="128" t="s">
        <v>43</v>
      </c>
      <c r="AA264" s="29">
        <f>VLOOKUP(Z264,Sheet2!$A$3:$B$99,2,FALSE)</f>
        <v>10000</v>
      </c>
      <c r="AB264" s="37" t="s">
        <v>38</v>
      </c>
      <c r="AC264" s="29">
        <f>VLOOKUP(AB264,Sheet2!$A$3:$B$99,2,FALSE)</f>
        <v>23200</v>
      </c>
      <c r="AD264" s="129" t="s">
        <v>199</v>
      </c>
      <c r="AE264" s="30">
        <f>VLOOKUP(AD264,Sheet2!$A$3:$B$99,2,FALSE)</f>
        <v>0</v>
      </c>
      <c r="AF264" s="131" t="s">
        <v>201</v>
      </c>
      <c r="AG264" s="30">
        <f>VLOOKUP(AF264,Sheet2!$A$3:$B$99,2,FALSE)</f>
        <v>0</v>
      </c>
    </row>
    <row r="265" spans="1:33" ht="9.6999999999999993" customHeight="1">
      <c r="A265" s="50">
        <v>264</v>
      </c>
      <c r="B265" s="49" t="s">
        <v>521</v>
      </c>
      <c r="C265" s="52" t="s">
        <v>522</v>
      </c>
      <c r="D265" s="54" t="s">
        <v>521</v>
      </c>
      <c r="E265" s="19">
        <f t="shared" si="4"/>
        <v>1396833</v>
      </c>
      <c r="F265" s="32" t="s">
        <v>61</v>
      </c>
      <c r="G265" s="21">
        <f>VLOOKUP(F265,Sheet2!$A$3:$B$99,2,FALSE)</f>
        <v>68000</v>
      </c>
      <c r="H265" s="33" t="s">
        <v>65</v>
      </c>
      <c r="I265" s="21">
        <f>VLOOKUP(H265,Sheet2!$A$3:$B$99,2,FALSE)</f>
        <v>480000</v>
      </c>
      <c r="J265" s="135" t="s">
        <v>170</v>
      </c>
      <c r="K265" s="24">
        <f>VLOOKUP(J265,Sheet2!$A$3:$B$99,2,FALSE)</f>
        <v>10000</v>
      </c>
      <c r="L265" s="34" t="s">
        <v>95</v>
      </c>
      <c r="M265" s="24">
        <f>VLOOKUP(L265,Sheet2!$A$3:$B$99,2,FALSE)</f>
        <v>40000</v>
      </c>
      <c r="N265" s="35" t="s">
        <v>72</v>
      </c>
      <c r="O265" s="26">
        <f>VLOOKUP(N265,Sheet2!$A$3:$B$99,2,FALSE)</f>
        <v>92833</v>
      </c>
      <c r="P265" s="35" t="s">
        <v>174</v>
      </c>
      <c r="Q265" s="26">
        <f>VLOOKUP(P265,Sheet2!$A$3:$B$99,2,FALSE)</f>
        <v>270000</v>
      </c>
      <c r="R265" s="35" t="s">
        <v>68</v>
      </c>
      <c r="S265" s="26">
        <f>VLOOKUP(R265,Sheet2!$A$3:$B$99,2,FALSE)</f>
        <v>196000</v>
      </c>
      <c r="T265" s="36" t="s">
        <v>86</v>
      </c>
      <c r="U265" s="27">
        <f>VLOOKUP(T265,Sheet2!$A$3:$B$99,2,FALSE)</f>
        <v>120000</v>
      </c>
      <c r="V265" s="132" t="s">
        <v>181</v>
      </c>
      <c r="W265" s="27">
        <f>VLOOKUP(V265,Sheet2!$A$3:$B$99,2,FALSE)</f>
        <v>10000</v>
      </c>
      <c r="X265" s="36" t="s">
        <v>192</v>
      </c>
      <c r="Y265" s="27">
        <f>VLOOKUP(X265,Sheet2!$A$3:$B$99,2,FALSE)</f>
        <v>40000</v>
      </c>
      <c r="Z265" s="128" t="s">
        <v>44</v>
      </c>
      <c r="AA265" s="29">
        <f>VLOOKUP(Z265,Sheet2!$A$3:$B$99,2,FALSE)</f>
        <v>10000</v>
      </c>
      <c r="AB265" s="142" t="s">
        <v>78</v>
      </c>
      <c r="AC265" s="29">
        <f>VLOOKUP(AB265,Sheet2!$A$3:$B$99,2,FALSE)</f>
        <v>10000</v>
      </c>
      <c r="AD265" s="137" t="s">
        <v>196</v>
      </c>
      <c r="AE265" s="30">
        <f>VLOOKUP(AD265,Sheet2!$A$3:$B$99,2,FALSE)</f>
        <v>50000</v>
      </c>
      <c r="AF265" s="131" t="s">
        <v>202</v>
      </c>
      <c r="AG265" s="30">
        <f>VLOOKUP(AF265,Sheet2!$A$3:$B$99,2,FALSE)</f>
        <v>0</v>
      </c>
    </row>
    <row r="266" spans="1:33" ht="9.6999999999999993" customHeight="1">
      <c r="A266" s="50">
        <v>265</v>
      </c>
      <c r="B266" s="49" t="s">
        <v>429</v>
      </c>
      <c r="C266" s="52" t="s">
        <v>428</v>
      </c>
      <c r="D266" s="54" t="s">
        <v>430</v>
      </c>
      <c r="E266" s="19">
        <f t="shared" si="4"/>
        <v>1395400</v>
      </c>
      <c r="F266" s="32" t="s">
        <v>61</v>
      </c>
      <c r="G266" s="21">
        <f>VLOOKUP(F266,Sheet2!$A$3:$B$99,2,FALSE)</f>
        <v>68000</v>
      </c>
      <c r="H266" s="33" t="s">
        <v>41</v>
      </c>
      <c r="I266" s="21">
        <f>VLOOKUP(H266,Sheet2!$A$3:$B$99,2,FALSE)</f>
        <v>335000</v>
      </c>
      <c r="J266" s="34" t="s">
        <v>95</v>
      </c>
      <c r="K266" s="24">
        <f>VLOOKUP(J266,Sheet2!$A$3:$B$99,2,FALSE)</f>
        <v>40000</v>
      </c>
      <c r="L266" s="34" t="s">
        <v>66</v>
      </c>
      <c r="M266" s="24">
        <f>VLOOKUP(L266,Sheet2!$A$3:$B$99,2,FALSE)</f>
        <v>335000</v>
      </c>
      <c r="N266" s="133" t="s">
        <v>54</v>
      </c>
      <c r="O266" s="26">
        <f>VLOOKUP(N266,Sheet2!$A$3:$B$99,2,FALSE)</f>
        <v>10000</v>
      </c>
      <c r="P266" s="35" t="s">
        <v>172</v>
      </c>
      <c r="Q266" s="26">
        <f>VLOOKUP(P266,Sheet2!$A$3:$B$99,2,FALSE)</f>
        <v>335000</v>
      </c>
      <c r="R266" s="35" t="s">
        <v>179</v>
      </c>
      <c r="S266" s="26">
        <f>VLOOKUP(R266,Sheet2!$A$3:$B$99,2,FALSE)</f>
        <v>155000</v>
      </c>
      <c r="T266" s="132" t="s">
        <v>75</v>
      </c>
      <c r="U266" s="27">
        <f>VLOOKUP(T266,Sheet2!$A$3:$B$99,2,FALSE)</f>
        <v>10000</v>
      </c>
      <c r="V266" s="139" t="s">
        <v>183</v>
      </c>
      <c r="W266" s="27">
        <f>VLOOKUP(V266,Sheet2!$A$3:$B$99,2,FALSE)</f>
        <v>10000</v>
      </c>
      <c r="X266" s="36" t="s">
        <v>189</v>
      </c>
      <c r="Y266" s="27">
        <f>VLOOKUP(X266,Sheet2!$A$3:$B$99,2,FALSE)</f>
        <v>27400</v>
      </c>
      <c r="Z266" s="128" t="s">
        <v>207</v>
      </c>
      <c r="AA266" s="29">
        <f>VLOOKUP(Z266,Sheet2!$A$3:$B$99,2,FALSE)</f>
        <v>10000</v>
      </c>
      <c r="AB266" s="142" t="s">
        <v>78</v>
      </c>
      <c r="AC266" s="29">
        <f>VLOOKUP(AB266,Sheet2!$A$3:$B$99,2,FALSE)</f>
        <v>10000</v>
      </c>
      <c r="AD266" s="137" t="s">
        <v>196</v>
      </c>
      <c r="AE266" s="30">
        <f>VLOOKUP(AD266,Sheet2!$A$3:$B$99,2,FALSE)</f>
        <v>50000</v>
      </c>
      <c r="AF266" s="131" t="s">
        <v>202</v>
      </c>
      <c r="AG266" s="30">
        <f>VLOOKUP(AF266,Sheet2!$A$3:$B$99,2,FALSE)</f>
        <v>0</v>
      </c>
    </row>
    <row r="267" spans="1:33" ht="9.6999999999999993" customHeight="1">
      <c r="A267" s="48">
        <v>266</v>
      </c>
      <c r="B267" s="49" t="s">
        <v>627</v>
      </c>
      <c r="C267" s="52" t="s">
        <v>626</v>
      </c>
      <c r="D267" s="54" t="s">
        <v>627</v>
      </c>
      <c r="E267" s="19">
        <f t="shared" si="4"/>
        <v>1395033</v>
      </c>
      <c r="F267" s="32" t="s">
        <v>34</v>
      </c>
      <c r="G267" s="21">
        <f>VLOOKUP(F267,Sheet2!$A$3:$B$99,2,FALSE)</f>
        <v>880000</v>
      </c>
      <c r="H267" s="33" t="s">
        <v>46</v>
      </c>
      <c r="I267" s="21">
        <f>VLOOKUP(H267,Sheet2!$A$3:$B$99,2,FALSE)</f>
        <v>30000</v>
      </c>
      <c r="J267" s="34" t="s">
        <v>67</v>
      </c>
      <c r="K267" s="24">
        <f>VLOOKUP(J267,Sheet2!$A$3:$B$99,2,FALSE)</f>
        <v>40000</v>
      </c>
      <c r="L267" s="136" t="s">
        <v>101</v>
      </c>
      <c r="M267" s="24">
        <f>VLOOKUP(L267,Sheet2!$A$3:$B$99,2,FALSE)</f>
        <v>10000</v>
      </c>
      <c r="N267" s="35" t="s">
        <v>81</v>
      </c>
      <c r="O267" s="26">
        <f>VLOOKUP(N267,Sheet2!$A$3:$B$99,2,FALSE)</f>
        <v>196000</v>
      </c>
      <c r="P267" s="35" t="s">
        <v>40</v>
      </c>
      <c r="Q267" s="26">
        <f>VLOOKUP(P267,Sheet2!$A$3:$B$99,2,FALSE)</f>
        <v>92833</v>
      </c>
      <c r="R267" s="133" t="s">
        <v>54</v>
      </c>
      <c r="S267" s="26">
        <f>VLOOKUP(R267,Sheet2!$A$3:$B$99,2,FALSE)</f>
        <v>10000</v>
      </c>
      <c r="T267" s="36" t="s">
        <v>188</v>
      </c>
      <c r="U267" s="27">
        <f>VLOOKUP(T267,Sheet2!$A$3:$B$99,2,FALSE)</f>
        <v>40000</v>
      </c>
      <c r="V267" s="36" t="s">
        <v>192</v>
      </c>
      <c r="W267" s="27">
        <f>VLOOKUP(V267,Sheet2!$A$3:$B$99,2,FALSE)</f>
        <v>40000</v>
      </c>
      <c r="X267" s="36" t="s">
        <v>111</v>
      </c>
      <c r="Y267" s="27">
        <f>VLOOKUP(X267,Sheet2!$A$3:$B$99,2,FALSE)</f>
        <v>23000</v>
      </c>
      <c r="Z267" s="37" t="s">
        <v>38</v>
      </c>
      <c r="AA267" s="29">
        <f>VLOOKUP(Z267,Sheet2!$A$3:$B$99,2,FALSE)</f>
        <v>23200</v>
      </c>
      <c r="AB267" s="142" t="s">
        <v>78</v>
      </c>
      <c r="AC267" s="29">
        <f>VLOOKUP(AB267,Sheet2!$A$3:$B$99,2,FALSE)</f>
        <v>10000</v>
      </c>
      <c r="AD267" s="129" t="s">
        <v>198</v>
      </c>
      <c r="AE267" s="30">
        <f>VLOOKUP(AD267,Sheet2!$A$3:$B$99,2,FALSE)</f>
        <v>0</v>
      </c>
      <c r="AF267" s="131" t="s">
        <v>202</v>
      </c>
      <c r="AG267" s="30">
        <f>VLOOKUP(AF267,Sheet2!$A$3:$B$99,2,FALSE)</f>
        <v>0</v>
      </c>
    </row>
    <row r="268" spans="1:33" ht="9.6999999999999993" customHeight="1">
      <c r="A268" s="48">
        <v>267</v>
      </c>
      <c r="B268" s="49" t="s">
        <v>576</v>
      </c>
      <c r="C268" s="55" t="s">
        <v>572</v>
      </c>
      <c r="D268" s="54" t="s">
        <v>581</v>
      </c>
      <c r="E268" s="19">
        <f t="shared" si="4"/>
        <v>1385600</v>
      </c>
      <c r="F268" s="32" t="s">
        <v>61</v>
      </c>
      <c r="G268" s="21">
        <f>VLOOKUP(F268,Sheet2!$A$3:$B$99,2,FALSE)</f>
        <v>68000</v>
      </c>
      <c r="H268" s="33" t="s">
        <v>34</v>
      </c>
      <c r="I268" s="21">
        <f>VLOOKUP(H268,Sheet2!$A$3:$B$99,2,FALSE)</f>
        <v>880000</v>
      </c>
      <c r="J268" s="140" t="s">
        <v>58</v>
      </c>
      <c r="K268" s="24">
        <f>VLOOKUP(J268,Sheet2!$A$3:$B$99,2,FALSE)</f>
        <v>10000</v>
      </c>
      <c r="L268" s="34" t="s">
        <v>95</v>
      </c>
      <c r="M268" s="24">
        <f>VLOOKUP(L268,Sheet2!$A$3:$B$99,2,FALSE)</f>
        <v>40000</v>
      </c>
      <c r="N268" s="35" t="s">
        <v>109</v>
      </c>
      <c r="O268" s="26">
        <f>VLOOKUP(N268,Sheet2!$A$3:$B$99,2,FALSE)</f>
        <v>68000</v>
      </c>
      <c r="P268" s="35" t="s">
        <v>178</v>
      </c>
      <c r="Q268" s="26">
        <f>VLOOKUP(P268,Sheet2!$A$3:$B$99,2,FALSE)</f>
        <v>54000</v>
      </c>
      <c r="R268" s="35" t="s">
        <v>179</v>
      </c>
      <c r="S268" s="26">
        <f>VLOOKUP(R268,Sheet2!$A$3:$B$99,2,FALSE)</f>
        <v>155000</v>
      </c>
      <c r="T268" s="132" t="s">
        <v>75</v>
      </c>
      <c r="U268" s="27">
        <f>VLOOKUP(T268,Sheet2!$A$3:$B$99,2,FALSE)</f>
        <v>10000</v>
      </c>
      <c r="V268" s="36" t="s">
        <v>189</v>
      </c>
      <c r="W268" s="27">
        <f>VLOOKUP(V268,Sheet2!$A$3:$B$99,2,FALSE)</f>
        <v>27400</v>
      </c>
      <c r="X268" s="36" t="s">
        <v>77</v>
      </c>
      <c r="Y268" s="27">
        <f>VLOOKUP(X268,Sheet2!$A$3:$B$99,2,FALSE)</f>
        <v>40000</v>
      </c>
      <c r="Z268" s="37" t="s">
        <v>38</v>
      </c>
      <c r="AA268" s="29">
        <f>VLOOKUP(Z268,Sheet2!$A$3:$B$99,2,FALSE)</f>
        <v>23200</v>
      </c>
      <c r="AB268" s="128" t="s">
        <v>97</v>
      </c>
      <c r="AC268" s="29">
        <f>VLOOKUP(AB268,Sheet2!$A$3:$B$99,2,FALSE)</f>
        <v>10000</v>
      </c>
      <c r="AD268" s="129" t="s">
        <v>202</v>
      </c>
      <c r="AE268" s="30">
        <f>VLOOKUP(AD268,Sheet2!$A$3:$B$99,2,FALSE)</f>
        <v>0</v>
      </c>
      <c r="AF268" s="131" t="s">
        <v>200</v>
      </c>
      <c r="AG268" s="30">
        <f>VLOOKUP(AF268,Sheet2!$A$3:$B$99,2,FALSE)</f>
        <v>0</v>
      </c>
    </row>
    <row r="269" spans="1:33" ht="9.6999999999999993" customHeight="1">
      <c r="A269" s="50">
        <v>268</v>
      </c>
      <c r="B269" s="49" t="s">
        <v>728</v>
      </c>
      <c r="C269" s="52" t="s">
        <v>727</v>
      </c>
      <c r="D269" s="54" t="s">
        <v>731</v>
      </c>
      <c r="E269" s="19">
        <f t="shared" si="4"/>
        <v>1382433</v>
      </c>
      <c r="F269" s="32" t="s">
        <v>65</v>
      </c>
      <c r="G269" s="21">
        <f>VLOOKUP(F269,Sheet2!$A$3:$B$99,2,FALSE)</f>
        <v>480000</v>
      </c>
      <c r="H269" s="33" t="s">
        <v>53</v>
      </c>
      <c r="I269" s="21">
        <f>VLOOKUP(H269,Sheet2!$A$3:$B$99,2,FALSE)</f>
        <v>40000</v>
      </c>
      <c r="J269" s="34" t="s">
        <v>95</v>
      </c>
      <c r="K269" s="24">
        <f>VLOOKUP(J269,Sheet2!$A$3:$B$99,2,FALSE)</f>
        <v>40000</v>
      </c>
      <c r="L269" s="34" t="s">
        <v>64</v>
      </c>
      <c r="M269" s="24">
        <f>VLOOKUP(L269,Sheet2!$A$3:$B$99,2,FALSE)</f>
        <v>135000</v>
      </c>
      <c r="N269" s="35" t="s">
        <v>178</v>
      </c>
      <c r="O269" s="26">
        <f>VLOOKUP(N269,Sheet2!$A$3:$B$99,2,FALSE)</f>
        <v>54000</v>
      </c>
      <c r="P269" s="35" t="s">
        <v>40</v>
      </c>
      <c r="Q269" s="26">
        <f>VLOOKUP(P269,Sheet2!$A$3:$B$99,2,FALSE)</f>
        <v>92833</v>
      </c>
      <c r="R269" s="35" t="s">
        <v>32</v>
      </c>
      <c r="S269" s="26">
        <f>VLOOKUP(R269,Sheet2!$A$3:$B$99,2,FALSE)</f>
        <v>270000</v>
      </c>
      <c r="T269" s="36" t="s">
        <v>86</v>
      </c>
      <c r="U269" s="27">
        <f>VLOOKUP(T269,Sheet2!$A$3:$B$99,2,FALSE)</f>
        <v>120000</v>
      </c>
      <c r="V269" s="36" t="s">
        <v>189</v>
      </c>
      <c r="W269" s="27">
        <f>VLOOKUP(V269,Sheet2!$A$3:$B$99,2,FALSE)</f>
        <v>27400</v>
      </c>
      <c r="X269" s="36" t="s">
        <v>77</v>
      </c>
      <c r="Y269" s="27">
        <f>VLOOKUP(X269,Sheet2!$A$3:$B$99,2,FALSE)</f>
        <v>40000</v>
      </c>
      <c r="Z269" s="37" t="s">
        <v>38</v>
      </c>
      <c r="AA269" s="29">
        <f>VLOOKUP(Z269,Sheet2!$A$3:$B$99,2,FALSE)</f>
        <v>23200</v>
      </c>
      <c r="AB269" s="142" t="s">
        <v>78</v>
      </c>
      <c r="AC269" s="29">
        <f>VLOOKUP(AB269,Sheet2!$A$3:$B$99,2,FALSE)</f>
        <v>10000</v>
      </c>
      <c r="AD269" s="137" t="s">
        <v>196</v>
      </c>
      <c r="AE269" s="30">
        <f>VLOOKUP(AD269,Sheet2!$A$3:$B$99,2,FALSE)</f>
        <v>50000</v>
      </c>
      <c r="AF269" s="131" t="s">
        <v>202</v>
      </c>
      <c r="AG269" s="30">
        <f>VLOOKUP(AF269,Sheet2!$A$3:$B$99,2,FALSE)</f>
        <v>0</v>
      </c>
    </row>
    <row r="270" spans="1:33" ht="9.6999999999999993" customHeight="1">
      <c r="A270" s="50">
        <v>269</v>
      </c>
      <c r="B270" s="49" t="s">
        <v>453</v>
      </c>
      <c r="C270" s="52" t="s">
        <v>448</v>
      </c>
      <c r="D270" s="54" t="s">
        <v>449</v>
      </c>
      <c r="E270" s="19">
        <f t="shared" si="4"/>
        <v>1381866</v>
      </c>
      <c r="F270" s="32" t="s">
        <v>41</v>
      </c>
      <c r="G270" s="21">
        <f>VLOOKUP(F270,Sheet2!$A$3:$B$99,2,FALSE)</f>
        <v>335000</v>
      </c>
      <c r="H270" s="33" t="s">
        <v>56</v>
      </c>
      <c r="I270" s="21">
        <f>VLOOKUP(H270,Sheet2!$A$3:$B$99,2,FALSE)</f>
        <v>196000</v>
      </c>
      <c r="J270" s="34" t="s">
        <v>95</v>
      </c>
      <c r="K270" s="24">
        <f>VLOOKUP(J270,Sheet2!$A$3:$B$99,2,FALSE)</f>
        <v>40000</v>
      </c>
      <c r="L270" s="34" t="s">
        <v>96</v>
      </c>
      <c r="M270" s="24">
        <f>VLOOKUP(L270,Sheet2!$A$3:$B$99,2,FALSE)</f>
        <v>92833</v>
      </c>
      <c r="N270" s="35" t="s">
        <v>68</v>
      </c>
      <c r="O270" s="26">
        <f>VLOOKUP(N270,Sheet2!$A$3:$B$99,2,FALSE)</f>
        <v>196000</v>
      </c>
      <c r="P270" s="35" t="s">
        <v>72</v>
      </c>
      <c r="Q270" s="26">
        <f>VLOOKUP(P270,Sheet2!$A$3:$B$99,2,FALSE)</f>
        <v>92833</v>
      </c>
      <c r="R270" s="35" t="s">
        <v>177</v>
      </c>
      <c r="S270" s="26">
        <f>VLOOKUP(R270,Sheet2!$A$3:$B$99,2,FALSE)</f>
        <v>196000</v>
      </c>
      <c r="T270" s="36" t="s">
        <v>86</v>
      </c>
      <c r="U270" s="27">
        <f>VLOOKUP(T270,Sheet2!$A$3:$B$99,2,FALSE)</f>
        <v>120000</v>
      </c>
      <c r="V270" s="36" t="s">
        <v>192</v>
      </c>
      <c r="W270" s="27">
        <f>VLOOKUP(V270,Sheet2!$A$3:$B$99,2,FALSE)</f>
        <v>40000</v>
      </c>
      <c r="X270" s="36" t="s">
        <v>77</v>
      </c>
      <c r="Y270" s="27">
        <f>VLOOKUP(X270,Sheet2!$A$3:$B$99,2,FALSE)</f>
        <v>40000</v>
      </c>
      <c r="Z270" s="37" t="s">
        <v>38</v>
      </c>
      <c r="AA270" s="29">
        <f>VLOOKUP(Z270,Sheet2!$A$3:$B$99,2,FALSE)</f>
        <v>23200</v>
      </c>
      <c r="AB270" s="142" t="s">
        <v>78</v>
      </c>
      <c r="AC270" s="29">
        <f>VLOOKUP(AB270,Sheet2!$A$3:$B$99,2,FALSE)</f>
        <v>10000</v>
      </c>
      <c r="AD270" s="129" t="s">
        <v>198</v>
      </c>
      <c r="AE270" s="30">
        <f>VLOOKUP(AD270,Sheet2!$A$3:$B$99,2,FALSE)</f>
        <v>0</v>
      </c>
      <c r="AF270" s="131" t="s">
        <v>201</v>
      </c>
      <c r="AG270" s="30">
        <f>VLOOKUP(AF270,Sheet2!$A$3:$B$99,2,FALSE)</f>
        <v>0</v>
      </c>
    </row>
    <row r="271" spans="1:33" ht="9.6999999999999993" customHeight="1">
      <c r="A271" s="48">
        <v>270</v>
      </c>
      <c r="B271" s="51" t="s">
        <v>332</v>
      </c>
      <c r="C271" s="52" t="s">
        <v>331</v>
      </c>
      <c r="D271" s="54" t="s">
        <v>332</v>
      </c>
      <c r="E271" s="19">
        <f t="shared" si="4"/>
        <v>1375200</v>
      </c>
      <c r="F271" s="32" t="s">
        <v>53</v>
      </c>
      <c r="G271" s="21">
        <f>VLOOKUP(F271,Sheet2!$A$3:$B$99,2,FALSE)</f>
        <v>40000</v>
      </c>
      <c r="H271" s="33" t="s">
        <v>41</v>
      </c>
      <c r="I271" s="21">
        <f>VLOOKUP(H271,Sheet2!$A$3:$B$99,2,FALSE)</f>
        <v>335000</v>
      </c>
      <c r="J271" s="140" t="s">
        <v>58</v>
      </c>
      <c r="K271" s="24">
        <f>VLOOKUP(J271,Sheet2!$A$3:$B$99,2,FALSE)</f>
        <v>10000</v>
      </c>
      <c r="L271" s="34" t="s">
        <v>95</v>
      </c>
      <c r="M271" s="24">
        <f>VLOOKUP(L271,Sheet2!$A$3:$B$99,2,FALSE)</f>
        <v>40000</v>
      </c>
      <c r="N271" s="35" t="s">
        <v>68</v>
      </c>
      <c r="O271" s="26">
        <f>VLOOKUP(N271,Sheet2!$A$3:$B$99,2,FALSE)</f>
        <v>196000</v>
      </c>
      <c r="P271" s="35" t="s">
        <v>172</v>
      </c>
      <c r="Q271" s="26">
        <f>VLOOKUP(P271,Sheet2!$A$3:$B$99,2,FALSE)</f>
        <v>335000</v>
      </c>
      <c r="R271" s="35" t="s">
        <v>177</v>
      </c>
      <c r="S271" s="26">
        <f>VLOOKUP(R271,Sheet2!$A$3:$B$99,2,FALSE)</f>
        <v>196000</v>
      </c>
      <c r="T271" s="139" t="s">
        <v>82</v>
      </c>
      <c r="U271" s="27">
        <f>VLOOKUP(T271,Sheet2!$A$3:$B$99,2,FALSE)</f>
        <v>10000</v>
      </c>
      <c r="V271" s="36" t="s">
        <v>86</v>
      </c>
      <c r="W271" s="27">
        <f>VLOOKUP(V271,Sheet2!$A$3:$B$99,2,FALSE)</f>
        <v>120000</v>
      </c>
      <c r="X271" s="139" t="s">
        <v>193</v>
      </c>
      <c r="Y271" s="27">
        <f>VLOOKUP(X271,Sheet2!$A$3:$B$99,2,FALSE)</f>
        <v>10000</v>
      </c>
      <c r="Z271" s="128" t="s">
        <v>43</v>
      </c>
      <c r="AA271" s="29">
        <f>VLOOKUP(Z271,Sheet2!$A$3:$B$99,2,FALSE)</f>
        <v>10000</v>
      </c>
      <c r="AB271" s="37" t="s">
        <v>38</v>
      </c>
      <c r="AC271" s="29">
        <f>VLOOKUP(AB271,Sheet2!$A$3:$B$99,2,FALSE)</f>
        <v>23200</v>
      </c>
      <c r="AD271" s="137" t="s">
        <v>196</v>
      </c>
      <c r="AE271" s="30">
        <f>VLOOKUP(AD271,Sheet2!$A$3:$B$99,2,FALSE)</f>
        <v>50000</v>
      </c>
      <c r="AF271" s="131" t="s">
        <v>201</v>
      </c>
      <c r="AG271" s="30">
        <f>VLOOKUP(AF271,Sheet2!$A$3:$B$99,2,FALSE)</f>
        <v>0</v>
      </c>
    </row>
    <row r="272" spans="1:33" ht="9.6999999999999993" customHeight="1">
      <c r="A272" s="48">
        <v>271</v>
      </c>
      <c r="B272" s="49" t="s">
        <v>685</v>
      </c>
      <c r="C272" s="52" t="s">
        <v>686</v>
      </c>
      <c r="D272" s="54" t="s">
        <v>685</v>
      </c>
      <c r="E272" s="19">
        <f t="shared" si="4"/>
        <v>1371866</v>
      </c>
      <c r="F272" s="32" t="s">
        <v>61</v>
      </c>
      <c r="G272" s="21">
        <f>VLOOKUP(F272,Sheet2!$A$3:$B$99,2,FALSE)</f>
        <v>68000</v>
      </c>
      <c r="H272" s="33" t="s">
        <v>53</v>
      </c>
      <c r="I272" s="21">
        <f>VLOOKUP(H272,Sheet2!$A$3:$B$99,2,FALSE)</f>
        <v>40000</v>
      </c>
      <c r="J272" s="34" t="s">
        <v>100</v>
      </c>
      <c r="K272" s="24">
        <f>VLOOKUP(J272,Sheet2!$A$3:$B$99,2,FALSE)</f>
        <v>400000</v>
      </c>
      <c r="L272" s="34" t="s">
        <v>95</v>
      </c>
      <c r="M272" s="24">
        <f>VLOOKUP(L272,Sheet2!$A$3:$B$99,2,FALSE)</f>
        <v>40000</v>
      </c>
      <c r="N272" s="35" t="s">
        <v>72</v>
      </c>
      <c r="O272" s="26">
        <f>VLOOKUP(N272,Sheet2!$A$3:$B$99,2,FALSE)</f>
        <v>92833</v>
      </c>
      <c r="P272" s="35" t="s">
        <v>32</v>
      </c>
      <c r="Q272" s="26">
        <f>VLOOKUP(P272,Sheet2!$A$3:$B$99,2,FALSE)</f>
        <v>270000</v>
      </c>
      <c r="R272" s="35" t="s">
        <v>179</v>
      </c>
      <c r="S272" s="26">
        <f>VLOOKUP(R272,Sheet2!$A$3:$B$99,2,FALSE)</f>
        <v>155000</v>
      </c>
      <c r="T272" s="36" t="s">
        <v>86</v>
      </c>
      <c r="U272" s="27">
        <f>VLOOKUP(T272,Sheet2!$A$3:$B$99,2,FALSE)</f>
        <v>120000</v>
      </c>
      <c r="V272" s="132" t="s">
        <v>191</v>
      </c>
      <c r="W272" s="27">
        <f>VLOOKUP(V272,Sheet2!$A$3:$B$99,2,FALSE)</f>
        <v>10000</v>
      </c>
      <c r="X272" s="36" t="s">
        <v>194</v>
      </c>
      <c r="Y272" s="27">
        <f>VLOOKUP(X272,Sheet2!$A$3:$B$99,2,FALSE)</f>
        <v>92833</v>
      </c>
      <c r="Z272" s="37" t="s">
        <v>38</v>
      </c>
      <c r="AA272" s="29">
        <f>VLOOKUP(Z272,Sheet2!$A$3:$B$99,2,FALSE)</f>
        <v>23200</v>
      </c>
      <c r="AB272" s="142" t="s">
        <v>78</v>
      </c>
      <c r="AC272" s="29">
        <f>VLOOKUP(AB272,Sheet2!$A$3:$B$99,2,FALSE)</f>
        <v>10000</v>
      </c>
      <c r="AD272" s="137" t="s">
        <v>196</v>
      </c>
      <c r="AE272" s="30">
        <f>VLOOKUP(AD272,Sheet2!$A$3:$B$99,2,FALSE)</f>
        <v>50000</v>
      </c>
      <c r="AF272" s="131" t="s">
        <v>202</v>
      </c>
      <c r="AG272" s="30">
        <f>VLOOKUP(AF272,Sheet2!$A$3:$B$99,2,FALSE)</f>
        <v>0</v>
      </c>
    </row>
    <row r="273" spans="1:33" ht="9.6999999999999993" customHeight="1">
      <c r="A273" s="50">
        <v>272</v>
      </c>
      <c r="B273" s="49" t="s">
        <v>391</v>
      </c>
      <c r="C273" s="52" t="s">
        <v>390</v>
      </c>
      <c r="D273" s="54" t="s">
        <v>391</v>
      </c>
      <c r="E273" s="19">
        <f t="shared" si="4"/>
        <v>1368033</v>
      </c>
      <c r="F273" s="32" t="s">
        <v>41</v>
      </c>
      <c r="G273" s="21">
        <f>VLOOKUP(F273,Sheet2!$A$3:$B$99,2,FALSE)</f>
        <v>335000</v>
      </c>
      <c r="H273" s="33" t="s">
        <v>53</v>
      </c>
      <c r="I273" s="21">
        <f>VLOOKUP(H273,Sheet2!$A$3:$B$99,2,FALSE)</f>
        <v>40000</v>
      </c>
      <c r="J273" s="34" t="s">
        <v>95</v>
      </c>
      <c r="K273" s="24">
        <f>VLOOKUP(J273,Sheet2!$A$3:$B$99,2,FALSE)</f>
        <v>40000</v>
      </c>
      <c r="L273" s="34" t="s">
        <v>96</v>
      </c>
      <c r="M273" s="24">
        <f>VLOOKUP(L273,Sheet2!$A$3:$B$99,2,FALSE)</f>
        <v>92833</v>
      </c>
      <c r="N273" s="35" t="s">
        <v>178</v>
      </c>
      <c r="O273" s="26">
        <f>VLOOKUP(N273,Sheet2!$A$3:$B$99,2,FALSE)</f>
        <v>54000</v>
      </c>
      <c r="P273" s="35" t="s">
        <v>172</v>
      </c>
      <c r="Q273" s="26">
        <f>VLOOKUP(P273,Sheet2!$A$3:$B$99,2,FALSE)</f>
        <v>335000</v>
      </c>
      <c r="R273" s="35" t="s">
        <v>32</v>
      </c>
      <c r="S273" s="26">
        <f>VLOOKUP(R273,Sheet2!$A$3:$B$99,2,FALSE)</f>
        <v>270000</v>
      </c>
      <c r="T273" s="132" t="s">
        <v>181</v>
      </c>
      <c r="U273" s="27">
        <f>VLOOKUP(T273,Sheet2!$A$3:$B$99,2,FALSE)</f>
        <v>10000</v>
      </c>
      <c r="V273" s="36" t="s">
        <v>184</v>
      </c>
      <c r="W273" s="27">
        <f>VLOOKUP(V273,Sheet2!$A$3:$B$99,2,FALSE)</f>
        <v>68000</v>
      </c>
      <c r="X273" s="36" t="s">
        <v>192</v>
      </c>
      <c r="Y273" s="27">
        <f>VLOOKUP(X273,Sheet2!$A$3:$B$99,2,FALSE)</f>
        <v>40000</v>
      </c>
      <c r="Z273" s="37" t="s">
        <v>38</v>
      </c>
      <c r="AA273" s="29">
        <f>VLOOKUP(Z273,Sheet2!$A$3:$B$99,2,FALSE)</f>
        <v>23200</v>
      </c>
      <c r="AB273" s="142" t="s">
        <v>78</v>
      </c>
      <c r="AC273" s="29">
        <f>VLOOKUP(AB273,Sheet2!$A$3:$B$99,2,FALSE)</f>
        <v>10000</v>
      </c>
      <c r="AD273" s="137" t="s">
        <v>196</v>
      </c>
      <c r="AE273" s="30">
        <f>VLOOKUP(AD273,Sheet2!$A$3:$B$99,2,FALSE)</f>
        <v>50000</v>
      </c>
      <c r="AF273" s="131" t="s">
        <v>201</v>
      </c>
      <c r="AG273" s="30">
        <f>VLOOKUP(AF273,Sheet2!$A$3:$B$99,2,FALSE)</f>
        <v>0</v>
      </c>
    </row>
    <row r="274" spans="1:33" ht="9.6999999999999993" customHeight="1">
      <c r="A274" s="50">
        <v>273</v>
      </c>
      <c r="B274" s="49" t="s">
        <v>825</v>
      </c>
      <c r="C274" s="52" t="s">
        <v>823</v>
      </c>
      <c r="D274" s="54" t="s">
        <v>826</v>
      </c>
      <c r="E274" s="19">
        <f t="shared" si="4"/>
        <v>1356833</v>
      </c>
      <c r="F274" s="32" t="s">
        <v>46</v>
      </c>
      <c r="G274" s="21">
        <f>VLOOKUP(F274,Sheet2!$A$3:$B$99,2,FALSE)</f>
        <v>30000</v>
      </c>
      <c r="H274" s="33" t="s">
        <v>53</v>
      </c>
      <c r="I274" s="21">
        <f>VLOOKUP(H274,Sheet2!$A$3:$B$99,2,FALSE)</f>
        <v>40000</v>
      </c>
      <c r="J274" s="34" t="s">
        <v>95</v>
      </c>
      <c r="K274" s="24">
        <f>VLOOKUP(J274,Sheet2!$A$3:$B$99,2,FALSE)</f>
        <v>40000</v>
      </c>
      <c r="L274" s="34" t="s">
        <v>60</v>
      </c>
      <c r="M274" s="24">
        <f>VLOOKUP(L274,Sheet2!$A$3:$B$99,2,FALSE)</f>
        <v>880000</v>
      </c>
      <c r="N274" s="35" t="s">
        <v>72</v>
      </c>
      <c r="O274" s="26">
        <f>VLOOKUP(N274,Sheet2!$A$3:$B$99,2,FALSE)</f>
        <v>92833</v>
      </c>
      <c r="P274" s="133" t="s">
        <v>54</v>
      </c>
      <c r="Q274" s="26">
        <f>VLOOKUP(P274,Sheet2!$A$3:$B$99,2,FALSE)</f>
        <v>10000</v>
      </c>
      <c r="R274" s="35" t="s">
        <v>178</v>
      </c>
      <c r="S274" s="26">
        <f>VLOOKUP(R274,Sheet2!$A$3:$B$99,2,FALSE)</f>
        <v>54000</v>
      </c>
      <c r="T274" s="139" t="s">
        <v>110</v>
      </c>
      <c r="U274" s="27">
        <f>VLOOKUP(T274,Sheet2!$A$3:$B$99,2,FALSE)</f>
        <v>10000</v>
      </c>
      <c r="V274" s="36" t="s">
        <v>86</v>
      </c>
      <c r="W274" s="27">
        <f>VLOOKUP(V274,Sheet2!$A$3:$B$99,2,FALSE)</f>
        <v>120000</v>
      </c>
      <c r="X274" s="139" t="s">
        <v>169</v>
      </c>
      <c r="Y274" s="27">
        <f>VLOOKUP(X274,Sheet2!$A$3:$B$99,2,FALSE)</f>
        <v>10000</v>
      </c>
      <c r="Z274" s="128" t="s">
        <v>207</v>
      </c>
      <c r="AA274" s="29">
        <f>VLOOKUP(Z274,Sheet2!$A$3:$B$99,2,FALSE)</f>
        <v>10000</v>
      </c>
      <c r="AB274" s="142" t="s">
        <v>78</v>
      </c>
      <c r="AC274" s="29">
        <f>VLOOKUP(AB274,Sheet2!$A$3:$B$99,2,FALSE)</f>
        <v>10000</v>
      </c>
      <c r="AD274" s="137" t="s">
        <v>196</v>
      </c>
      <c r="AE274" s="30">
        <f>VLOOKUP(AD274,Sheet2!$A$3:$B$99,2,FALSE)</f>
        <v>50000</v>
      </c>
      <c r="AF274" s="131" t="s">
        <v>202</v>
      </c>
      <c r="AG274" s="30">
        <f>VLOOKUP(AF274,Sheet2!$A$3:$B$99,2,FALSE)</f>
        <v>0</v>
      </c>
    </row>
    <row r="275" spans="1:33" ht="9.6999999999999993" customHeight="1">
      <c r="A275" s="48">
        <v>274</v>
      </c>
      <c r="B275" s="49" t="s">
        <v>452</v>
      </c>
      <c r="C275" s="52" t="s">
        <v>448</v>
      </c>
      <c r="D275" s="54" t="s">
        <v>449</v>
      </c>
      <c r="E275" s="19">
        <f t="shared" si="4"/>
        <v>1347033</v>
      </c>
      <c r="F275" s="32" t="s">
        <v>52</v>
      </c>
      <c r="G275" s="21">
        <f>VLOOKUP(F275,Sheet2!$A$3:$B$99,2,FALSE)</f>
        <v>135000</v>
      </c>
      <c r="H275" s="33" t="s">
        <v>56</v>
      </c>
      <c r="I275" s="21">
        <f>VLOOKUP(H275,Sheet2!$A$3:$B$99,2,FALSE)</f>
        <v>196000</v>
      </c>
      <c r="J275" s="34" t="s">
        <v>100</v>
      </c>
      <c r="K275" s="24">
        <f>VLOOKUP(J275,Sheet2!$A$3:$B$99,2,FALSE)</f>
        <v>400000</v>
      </c>
      <c r="L275" s="34" t="s">
        <v>95</v>
      </c>
      <c r="M275" s="24">
        <f>VLOOKUP(L275,Sheet2!$A$3:$B$99,2,FALSE)</f>
        <v>40000</v>
      </c>
      <c r="N275" s="35" t="s">
        <v>171</v>
      </c>
      <c r="O275" s="26">
        <f>VLOOKUP(N275,Sheet2!$A$3:$B$99,2,FALSE)</f>
        <v>54000</v>
      </c>
      <c r="P275" s="35" t="s">
        <v>72</v>
      </c>
      <c r="Q275" s="26">
        <f>VLOOKUP(P275,Sheet2!$A$3:$B$99,2,FALSE)</f>
        <v>92833</v>
      </c>
      <c r="R275" s="35" t="s">
        <v>68</v>
      </c>
      <c r="S275" s="26">
        <f>VLOOKUP(R275,Sheet2!$A$3:$B$99,2,FALSE)</f>
        <v>196000</v>
      </c>
      <c r="T275" s="36" t="s">
        <v>86</v>
      </c>
      <c r="U275" s="27">
        <f>VLOOKUP(T275,Sheet2!$A$3:$B$99,2,FALSE)</f>
        <v>120000</v>
      </c>
      <c r="V275" s="36" t="s">
        <v>188</v>
      </c>
      <c r="W275" s="27">
        <f>VLOOKUP(V275,Sheet2!$A$3:$B$99,2,FALSE)</f>
        <v>40000</v>
      </c>
      <c r="X275" s="36" t="s">
        <v>192</v>
      </c>
      <c r="Y275" s="27">
        <f>VLOOKUP(X275,Sheet2!$A$3:$B$99,2,FALSE)</f>
        <v>40000</v>
      </c>
      <c r="Z275" s="37" t="s">
        <v>38</v>
      </c>
      <c r="AA275" s="29">
        <f>VLOOKUP(Z275,Sheet2!$A$3:$B$99,2,FALSE)</f>
        <v>23200</v>
      </c>
      <c r="AB275" s="142" t="s">
        <v>78</v>
      </c>
      <c r="AC275" s="29">
        <f>VLOOKUP(AB275,Sheet2!$A$3:$B$99,2,FALSE)</f>
        <v>10000</v>
      </c>
      <c r="AD275" s="129" t="s">
        <v>198</v>
      </c>
      <c r="AE275" s="30">
        <f>VLOOKUP(AD275,Sheet2!$A$3:$B$99,2,FALSE)</f>
        <v>0</v>
      </c>
      <c r="AF275" s="131" t="s">
        <v>201</v>
      </c>
      <c r="AG275" s="30">
        <f>VLOOKUP(AF275,Sheet2!$A$3:$B$99,2,FALSE)</f>
        <v>0</v>
      </c>
    </row>
    <row r="276" spans="1:33" ht="9.6999999999999993" customHeight="1">
      <c r="A276" s="48">
        <v>275</v>
      </c>
      <c r="B276" s="49" t="s">
        <v>857</v>
      </c>
      <c r="C276" s="52" t="s">
        <v>856</v>
      </c>
      <c r="D276" s="56" t="s">
        <v>859</v>
      </c>
      <c r="E276" s="19">
        <f t="shared" si="4"/>
        <v>1344000</v>
      </c>
      <c r="F276" s="32" t="s">
        <v>41</v>
      </c>
      <c r="G276" s="21">
        <f>VLOOKUP(F276,Sheet2!$A$3:$B$99,2,FALSE)</f>
        <v>335000</v>
      </c>
      <c r="H276" s="33" t="s">
        <v>53</v>
      </c>
      <c r="I276" s="21">
        <f>VLOOKUP(H276,Sheet2!$A$3:$B$99,2,FALSE)</f>
        <v>40000</v>
      </c>
      <c r="J276" s="34" t="s">
        <v>95</v>
      </c>
      <c r="K276" s="24">
        <f>VLOOKUP(J276,Sheet2!$A$3:$B$99,2,FALSE)</f>
        <v>40000</v>
      </c>
      <c r="L276" s="34" t="s">
        <v>64</v>
      </c>
      <c r="M276" s="24">
        <f>VLOOKUP(L276,Sheet2!$A$3:$B$99,2,FALSE)</f>
        <v>135000</v>
      </c>
      <c r="N276" s="35" t="s">
        <v>179</v>
      </c>
      <c r="O276" s="26">
        <f>VLOOKUP(N276,Sheet2!$A$3:$B$99,2,FALSE)</f>
        <v>155000</v>
      </c>
      <c r="P276" s="35" t="s">
        <v>172</v>
      </c>
      <c r="Q276" s="26">
        <f>VLOOKUP(P276,Sheet2!$A$3:$B$99,2,FALSE)</f>
        <v>335000</v>
      </c>
      <c r="R276" s="35" t="s">
        <v>177</v>
      </c>
      <c r="S276" s="26">
        <f>VLOOKUP(R276,Sheet2!$A$3:$B$99,2,FALSE)</f>
        <v>196000</v>
      </c>
      <c r="T276" s="139" t="s">
        <v>187</v>
      </c>
      <c r="U276" s="27">
        <f>VLOOKUP(T276,Sheet2!$A$3:$B$99,2,FALSE)</f>
        <v>10000</v>
      </c>
      <c r="V276" s="36" t="s">
        <v>184</v>
      </c>
      <c r="W276" s="27">
        <f>VLOOKUP(V276,Sheet2!$A$3:$B$99,2,FALSE)</f>
        <v>68000</v>
      </c>
      <c r="X276" s="139" t="s">
        <v>82</v>
      </c>
      <c r="Y276" s="27">
        <f>VLOOKUP(X276,Sheet2!$A$3:$B$99,2,FALSE)</f>
        <v>10000</v>
      </c>
      <c r="Z276" s="128" t="s">
        <v>207</v>
      </c>
      <c r="AA276" s="29">
        <f>VLOOKUP(Z276,Sheet2!$A$3:$B$99,2,FALSE)</f>
        <v>10000</v>
      </c>
      <c r="AB276" s="128" t="s">
        <v>97</v>
      </c>
      <c r="AC276" s="29">
        <f>VLOOKUP(AB276,Sheet2!$A$3:$B$99,2,FALSE)</f>
        <v>10000</v>
      </c>
      <c r="AD276" s="129" t="s">
        <v>201</v>
      </c>
      <c r="AE276" s="30">
        <f>VLOOKUP(AD276,Sheet2!$A$3:$B$99,2,FALSE)</f>
        <v>0</v>
      </c>
      <c r="AF276" s="131" t="s">
        <v>202</v>
      </c>
      <c r="AG276" s="30">
        <f>VLOOKUP(AF276,Sheet2!$A$3:$B$99,2,FALSE)</f>
        <v>0</v>
      </c>
    </row>
    <row r="277" spans="1:33" ht="9.6999999999999993" customHeight="1">
      <c r="A277" s="50">
        <v>276</v>
      </c>
      <c r="B277" s="49" t="s">
        <v>328</v>
      </c>
      <c r="C277" s="52" t="s">
        <v>327</v>
      </c>
      <c r="D277" s="54" t="s">
        <v>330</v>
      </c>
      <c r="E277" s="19">
        <f t="shared" si="4"/>
        <v>1339433</v>
      </c>
      <c r="F277" s="32" t="s">
        <v>65</v>
      </c>
      <c r="G277" s="21">
        <f>VLOOKUP(F277,Sheet2!$A$3:$B$99,2,FALSE)</f>
        <v>480000</v>
      </c>
      <c r="H277" s="33" t="s">
        <v>53</v>
      </c>
      <c r="I277" s="21">
        <f>VLOOKUP(H277,Sheet2!$A$3:$B$99,2,FALSE)</f>
        <v>40000</v>
      </c>
      <c r="J277" s="34" t="s">
        <v>95</v>
      </c>
      <c r="K277" s="24">
        <f>VLOOKUP(J277,Sheet2!$A$3:$B$99,2,FALSE)</f>
        <v>40000</v>
      </c>
      <c r="L277" s="34" t="s">
        <v>96</v>
      </c>
      <c r="M277" s="24">
        <f>VLOOKUP(L277,Sheet2!$A$3:$B$99,2,FALSE)</f>
        <v>92833</v>
      </c>
      <c r="N277" s="35" t="s">
        <v>81</v>
      </c>
      <c r="O277" s="26">
        <f>VLOOKUP(N277,Sheet2!$A$3:$B$99,2,FALSE)</f>
        <v>196000</v>
      </c>
      <c r="P277" s="35" t="s">
        <v>175</v>
      </c>
      <c r="Q277" s="26">
        <f>VLOOKUP(P277,Sheet2!$A$3:$B$99,2,FALSE)</f>
        <v>54000</v>
      </c>
      <c r="R277" s="35" t="s">
        <v>177</v>
      </c>
      <c r="S277" s="26">
        <f>VLOOKUP(R277,Sheet2!$A$3:$B$99,2,FALSE)</f>
        <v>196000</v>
      </c>
      <c r="T277" s="132" t="s">
        <v>75</v>
      </c>
      <c r="U277" s="27">
        <f>VLOOKUP(T277,Sheet2!$A$3:$B$99,2,FALSE)</f>
        <v>10000</v>
      </c>
      <c r="V277" s="36" t="s">
        <v>86</v>
      </c>
      <c r="W277" s="27">
        <f>VLOOKUP(V277,Sheet2!$A$3:$B$99,2,FALSE)</f>
        <v>120000</v>
      </c>
      <c r="X277" s="36" t="s">
        <v>189</v>
      </c>
      <c r="Y277" s="27">
        <f>VLOOKUP(X277,Sheet2!$A$3:$B$99,2,FALSE)</f>
        <v>27400</v>
      </c>
      <c r="Z277" s="37" t="s">
        <v>38</v>
      </c>
      <c r="AA277" s="29">
        <f>VLOOKUP(Z277,Sheet2!$A$3:$B$99,2,FALSE)</f>
        <v>23200</v>
      </c>
      <c r="AB277" s="128" t="s">
        <v>207</v>
      </c>
      <c r="AC277" s="29">
        <f>VLOOKUP(AB277,Sheet2!$A$3:$B$99,2,FALSE)</f>
        <v>10000</v>
      </c>
      <c r="AD277" s="137" t="s">
        <v>196</v>
      </c>
      <c r="AE277" s="30">
        <f>VLOOKUP(AD277,Sheet2!$A$3:$B$99,2,FALSE)</f>
        <v>50000</v>
      </c>
      <c r="AF277" s="131" t="s">
        <v>202</v>
      </c>
      <c r="AG277" s="30">
        <f>VLOOKUP(AF277,Sheet2!$A$3:$B$99,2,FALSE)</f>
        <v>0</v>
      </c>
    </row>
    <row r="278" spans="1:33" ht="9.6999999999999993" customHeight="1">
      <c r="A278" s="50">
        <v>277</v>
      </c>
      <c r="B278" s="49" t="s">
        <v>814</v>
      </c>
      <c r="C278" s="52" t="s">
        <v>813</v>
      </c>
      <c r="D278" s="56" t="s">
        <v>814</v>
      </c>
      <c r="E278" s="19">
        <f t="shared" si="4"/>
        <v>1333600</v>
      </c>
      <c r="F278" s="32" t="s">
        <v>61</v>
      </c>
      <c r="G278" s="21">
        <f>VLOOKUP(F278,Sheet2!$A$3:$B$99,2,FALSE)</f>
        <v>68000</v>
      </c>
      <c r="H278" s="33" t="s">
        <v>65</v>
      </c>
      <c r="I278" s="21">
        <f>VLOOKUP(H278,Sheet2!$A$3:$B$99,2,FALSE)</f>
        <v>480000</v>
      </c>
      <c r="J278" s="34" t="s">
        <v>95</v>
      </c>
      <c r="K278" s="24">
        <f>VLOOKUP(J278,Sheet2!$A$3:$B$99,2,FALSE)</f>
        <v>40000</v>
      </c>
      <c r="L278" s="34" t="s">
        <v>59</v>
      </c>
      <c r="M278" s="24">
        <f>VLOOKUP(L278,Sheet2!$A$3:$B$99,2,FALSE)</f>
        <v>30000</v>
      </c>
      <c r="N278" s="35" t="s">
        <v>81</v>
      </c>
      <c r="O278" s="26">
        <f>VLOOKUP(N278,Sheet2!$A$3:$B$99,2,FALSE)</f>
        <v>196000</v>
      </c>
      <c r="P278" s="35" t="s">
        <v>74</v>
      </c>
      <c r="Q278" s="26">
        <f>VLOOKUP(P278,Sheet2!$A$3:$B$99,2,FALSE)</f>
        <v>25600</v>
      </c>
      <c r="R278" s="35" t="s">
        <v>68</v>
      </c>
      <c r="S278" s="26">
        <f>VLOOKUP(R278,Sheet2!$A$3:$B$99,2,FALSE)</f>
        <v>196000</v>
      </c>
      <c r="T278" s="36" t="s">
        <v>86</v>
      </c>
      <c r="U278" s="27">
        <f>VLOOKUP(T278,Sheet2!$A$3:$B$99,2,FALSE)</f>
        <v>120000</v>
      </c>
      <c r="V278" s="36" t="s">
        <v>184</v>
      </c>
      <c r="W278" s="27">
        <f>VLOOKUP(V278,Sheet2!$A$3:$B$99,2,FALSE)</f>
        <v>68000</v>
      </c>
      <c r="X278" s="36" t="s">
        <v>77</v>
      </c>
      <c r="Y278" s="27">
        <f>VLOOKUP(X278,Sheet2!$A$3:$B$99,2,FALSE)</f>
        <v>40000</v>
      </c>
      <c r="Z278" s="128" t="s">
        <v>43</v>
      </c>
      <c r="AA278" s="29">
        <f>VLOOKUP(Z278,Sheet2!$A$3:$B$99,2,FALSE)</f>
        <v>10000</v>
      </c>
      <c r="AB278" s="128" t="s">
        <v>97</v>
      </c>
      <c r="AC278" s="29">
        <f>VLOOKUP(AB278,Sheet2!$A$3:$B$99,2,FALSE)</f>
        <v>10000</v>
      </c>
      <c r="AD278" s="137" t="s">
        <v>196</v>
      </c>
      <c r="AE278" s="30">
        <f>VLOOKUP(AD278,Sheet2!$A$3:$B$99,2,FALSE)</f>
        <v>50000</v>
      </c>
      <c r="AF278" s="131" t="s">
        <v>202</v>
      </c>
      <c r="AG278" s="30">
        <f>VLOOKUP(AF278,Sheet2!$A$3:$B$99,2,FALSE)</f>
        <v>0</v>
      </c>
    </row>
    <row r="279" spans="1:33" ht="9.6999999999999993" customHeight="1">
      <c r="A279" s="48">
        <v>278</v>
      </c>
      <c r="B279" s="49" t="s">
        <v>405</v>
      </c>
      <c r="C279" s="52" t="s">
        <v>875</v>
      </c>
      <c r="D279" s="54" t="s">
        <v>402</v>
      </c>
      <c r="E279" s="19">
        <f t="shared" si="4"/>
        <v>1331266</v>
      </c>
      <c r="F279" s="32" t="s">
        <v>65</v>
      </c>
      <c r="G279" s="21">
        <f>VLOOKUP(F279,Sheet2!$A$3:$B$99,2,FALSE)</f>
        <v>480000</v>
      </c>
      <c r="H279" s="33" t="s">
        <v>56</v>
      </c>
      <c r="I279" s="21">
        <f>VLOOKUP(H279,Sheet2!$A$3:$B$99,2,FALSE)</f>
        <v>196000</v>
      </c>
      <c r="J279" s="34" t="s">
        <v>96</v>
      </c>
      <c r="K279" s="24">
        <f>VLOOKUP(J279,Sheet2!$A$3:$B$99,2,FALSE)</f>
        <v>92833</v>
      </c>
      <c r="L279" s="34" t="s">
        <v>39</v>
      </c>
      <c r="M279" s="24">
        <f>VLOOKUP(L279,Sheet2!$A$3:$B$99,2,FALSE)</f>
        <v>270000</v>
      </c>
      <c r="N279" s="35" t="s">
        <v>72</v>
      </c>
      <c r="O279" s="26">
        <f>VLOOKUP(N279,Sheet2!$A$3:$B$99,2,FALSE)</f>
        <v>92833</v>
      </c>
      <c r="P279" s="35" t="s">
        <v>62</v>
      </c>
      <c r="Q279" s="26">
        <f>VLOOKUP(P279,Sheet2!$A$3:$B$99,2,FALSE)</f>
        <v>68000</v>
      </c>
      <c r="R279" s="133" t="s">
        <v>108</v>
      </c>
      <c r="S279" s="26">
        <f>VLOOKUP(R279,Sheet2!$A$3:$B$99,2,FALSE)</f>
        <v>10000</v>
      </c>
      <c r="T279" s="132" t="s">
        <v>75</v>
      </c>
      <c r="U279" s="27">
        <f>VLOOKUP(T279,Sheet2!$A$3:$B$99,2,FALSE)</f>
        <v>10000</v>
      </c>
      <c r="V279" s="36" t="s">
        <v>180</v>
      </c>
      <c r="W279" s="27">
        <f>VLOOKUP(V279,Sheet2!$A$3:$B$99,2,FALSE)</f>
        <v>24600</v>
      </c>
      <c r="X279" s="36" t="s">
        <v>192</v>
      </c>
      <c r="Y279" s="27">
        <f>VLOOKUP(X279,Sheet2!$A$3:$B$99,2,FALSE)</f>
        <v>40000</v>
      </c>
      <c r="Z279" s="37" t="s">
        <v>76</v>
      </c>
      <c r="AA279" s="29">
        <f>VLOOKUP(Z279,Sheet2!$A$3:$B$99,2,FALSE)</f>
        <v>23800</v>
      </c>
      <c r="AB279" s="37" t="s">
        <v>38</v>
      </c>
      <c r="AC279" s="29">
        <f>VLOOKUP(AB279,Sheet2!$A$3:$B$99,2,FALSE)</f>
        <v>23200</v>
      </c>
      <c r="AD279" s="129" t="s">
        <v>202</v>
      </c>
      <c r="AE279" s="30">
        <f>VLOOKUP(AD279,Sheet2!$A$3:$B$99,2,FALSE)</f>
        <v>0</v>
      </c>
      <c r="AF279" s="131" t="s">
        <v>200</v>
      </c>
      <c r="AG279" s="30">
        <f>VLOOKUP(AF279,Sheet2!$A$3:$B$99,2,FALSE)</f>
        <v>0</v>
      </c>
    </row>
    <row r="280" spans="1:33" ht="9.6999999999999993" customHeight="1">
      <c r="A280" s="48">
        <v>279</v>
      </c>
      <c r="B280" s="49" t="s">
        <v>562</v>
      </c>
      <c r="C280" s="52" t="s">
        <v>561</v>
      </c>
      <c r="D280" s="54" t="s">
        <v>565</v>
      </c>
      <c r="E280" s="19">
        <f t="shared" si="4"/>
        <v>1326866</v>
      </c>
      <c r="F280" s="32" t="s">
        <v>65</v>
      </c>
      <c r="G280" s="21">
        <f>VLOOKUP(F280,Sheet2!$A$3:$B$99,2,FALSE)</f>
        <v>480000</v>
      </c>
      <c r="H280" s="33" t="s">
        <v>41</v>
      </c>
      <c r="I280" s="21">
        <f>VLOOKUP(H280,Sheet2!$A$3:$B$99,2,FALSE)</f>
        <v>335000</v>
      </c>
      <c r="J280" s="135" t="s">
        <v>170</v>
      </c>
      <c r="K280" s="24">
        <f>VLOOKUP(J280,Sheet2!$A$3:$B$99,2,FALSE)</f>
        <v>10000</v>
      </c>
      <c r="L280" s="34" t="s">
        <v>96</v>
      </c>
      <c r="M280" s="24">
        <f>VLOOKUP(L280,Sheet2!$A$3:$B$99,2,FALSE)</f>
        <v>92833</v>
      </c>
      <c r="N280" s="35" t="s">
        <v>109</v>
      </c>
      <c r="O280" s="26">
        <f>VLOOKUP(N280,Sheet2!$A$3:$B$99,2,FALSE)</f>
        <v>68000</v>
      </c>
      <c r="P280" s="35" t="s">
        <v>40</v>
      </c>
      <c r="Q280" s="26">
        <f>VLOOKUP(P280,Sheet2!$A$3:$B$99,2,FALSE)</f>
        <v>92833</v>
      </c>
      <c r="R280" s="35" t="s">
        <v>179</v>
      </c>
      <c r="S280" s="26">
        <f>VLOOKUP(R280,Sheet2!$A$3:$B$99,2,FALSE)</f>
        <v>155000</v>
      </c>
      <c r="T280" s="36" t="s">
        <v>188</v>
      </c>
      <c r="U280" s="27">
        <f>VLOOKUP(T280,Sheet2!$A$3:$B$99,2,FALSE)</f>
        <v>40000</v>
      </c>
      <c r="V280" s="132" t="s">
        <v>191</v>
      </c>
      <c r="W280" s="27">
        <f>VLOOKUP(V280,Sheet2!$A$3:$B$99,2,FALSE)</f>
        <v>10000</v>
      </c>
      <c r="X280" s="132" t="s">
        <v>190</v>
      </c>
      <c r="Y280" s="27">
        <f>VLOOKUP(X280,Sheet2!$A$3:$B$99,2,FALSE)</f>
        <v>10000</v>
      </c>
      <c r="Z280" s="37" t="s">
        <v>38</v>
      </c>
      <c r="AA280" s="29">
        <f>VLOOKUP(Z280,Sheet2!$A$3:$B$99,2,FALSE)</f>
        <v>23200</v>
      </c>
      <c r="AB280" s="128" t="s">
        <v>97</v>
      </c>
      <c r="AC280" s="29">
        <f>VLOOKUP(AB280,Sheet2!$A$3:$B$99,2,FALSE)</f>
        <v>10000</v>
      </c>
      <c r="AD280" s="129" t="s">
        <v>198</v>
      </c>
      <c r="AE280" s="30">
        <f>VLOOKUP(AD280,Sheet2!$A$3:$B$99,2,FALSE)</f>
        <v>0</v>
      </c>
      <c r="AF280" s="131" t="s">
        <v>201</v>
      </c>
      <c r="AG280" s="30">
        <f>VLOOKUP(AF280,Sheet2!$A$3:$B$99,2,FALSE)</f>
        <v>0</v>
      </c>
    </row>
    <row r="281" spans="1:33" ht="9.6999999999999993" customHeight="1">
      <c r="A281" s="50">
        <v>280</v>
      </c>
      <c r="B281" s="49" t="s">
        <v>588</v>
      </c>
      <c r="C281" s="52" t="s">
        <v>587</v>
      </c>
      <c r="D281" s="56" t="s">
        <v>588</v>
      </c>
      <c r="E281" s="19">
        <f t="shared" si="4"/>
        <v>1326200</v>
      </c>
      <c r="F281" s="32" t="s">
        <v>65</v>
      </c>
      <c r="G281" s="21">
        <f>VLOOKUP(F281,Sheet2!$A$3:$B$99,2,FALSE)</f>
        <v>480000</v>
      </c>
      <c r="H281" s="33" t="s">
        <v>53</v>
      </c>
      <c r="I281" s="21">
        <f>VLOOKUP(H281,Sheet2!$A$3:$B$99,2,FALSE)</f>
        <v>40000</v>
      </c>
      <c r="J281" s="140" t="s">
        <v>58</v>
      </c>
      <c r="K281" s="24">
        <f>VLOOKUP(J281,Sheet2!$A$3:$B$99,2,FALSE)</f>
        <v>10000</v>
      </c>
      <c r="L281" s="34" t="s">
        <v>95</v>
      </c>
      <c r="M281" s="24">
        <f>VLOOKUP(L281,Sheet2!$A$3:$B$99,2,FALSE)</f>
        <v>40000</v>
      </c>
      <c r="N281" s="35" t="s">
        <v>81</v>
      </c>
      <c r="O281" s="26">
        <f>VLOOKUP(N281,Sheet2!$A$3:$B$99,2,FALSE)</f>
        <v>196000</v>
      </c>
      <c r="P281" s="35" t="s">
        <v>178</v>
      </c>
      <c r="Q281" s="26">
        <f>VLOOKUP(P281,Sheet2!$A$3:$B$99,2,FALSE)</f>
        <v>54000</v>
      </c>
      <c r="R281" s="35" t="s">
        <v>32</v>
      </c>
      <c r="S281" s="26">
        <f>VLOOKUP(R281,Sheet2!$A$3:$B$99,2,FALSE)</f>
        <v>270000</v>
      </c>
      <c r="T281" s="36" t="s">
        <v>86</v>
      </c>
      <c r="U281" s="27">
        <f>VLOOKUP(T281,Sheet2!$A$3:$B$99,2,FALSE)</f>
        <v>120000</v>
      </c>
      <c r="V281" s="139" t="s">
        <v>187</v>
      </c>
      <c r="W281" s="27">
        <f>VLOOKUP(V281,Sheet2!$A$3:$B$99,2,FALSE)</f>
        <v>10000</v>
      </c>
      <c r="X281" s="36" t="s">
        <v>111</v>
      </c>
      <c r="Y281" s="27">
        <f>VLOOKUP(X281,Sheet2!$A$3:$B$99,2,FALSE)</f>
        <v>23000</v>
      </c>
      <c r="Z281" s="37" t="s">
        <v>38</v>
      </c>
      <c r="AA281" s="29">
        <f>VLOOKUP(Z281,Sheet2!$A$3:$B$99,2,FALSE)</f>
        <v>23200</v>
      </c>
      <c r="AB281" s="128" t="s">
        <v>97</v>
      </c>
      <c r="AC281" s="29">
        <f>VLOOKUP(AB281,Sheet2!$A$3:$B$99,2,FALSE)</f>
        <v>10000</v>
      </c>
      <c r="AD281" s="137" t="s">
        <v>196</v>
      </c>
      <c r="AE281" s="30">
        <f>VLOOKUP(AD281,Sheet2!$A$3:$B$99,2,FALSE)</f>
        <v>50000</v>
      </c>
      <c r="AF281" s="131" t="s">
        <v>201</v>
      </c>
      <c r="AG281" s="30">
        <f>VLOOKUP(AF281,Sheet2!$A$3:$B$99,2,FALSE)</f>
        <v>0</v>
      </c>
    </row>
    <row r="282" spans="1:33" ht="9.6999999999999993" customHeight="1">
      <c r="A282" s="50">
        <v>281</v>
      </c>
      <c r="B282" s="49" t="s">
        <v>577</v>
      </c>
      <c r="C282" s="55" t="s">
        <v>572</v>
      </c>
      <c r="D282" s="54" t="s">
        <v>581</v>
      </c>
      <c r="E282" s="19">
        <f t="shared" si="4"/>
        <v>1317200</v>
      </c>
      <c r="F282" s="32" t="s">
        <v>61</v>
      </c>
      <c r="G282" s="21">
        <f>VLOOKUP(F282,Sheet2!$A$3:$B$99,2,FALSE)</f>
        <v>68000</v>
      </c>
      <c r="H282" s="33" t="s">
        <v>65</v>
      </c>
      <c r="I282" s="21">
        <f>VLOOKUP(H282,Sheet2!$A$3:$B$99,2,FALSE)</f>
        <v>480000</v>
      </c>
      <c r="J282" s="135" t="s">
        <v>170</v>
      </c>
      <c r="K282" s="24">
        <f>VLOOKUP(J282,Sheet2!$A$3:$B$99,2,FALSE)</f>
        <v>10000</v>
      </c>
      <c r="L282" s="34" t="s">
        <v>59</v>
      </c>
      <c r="M282" s="24">
        <f>VLOOKUP(L282,Sheet2!$A$3:$B$99,2,FALSE)</f>
        <v>30000</v>
      </c>
      <c r="N282" s="35" t="s">
        <v>109</v>
      </c>
      <c r="O282" s="26">
        <f>VLOOKUP(N282,Sheet2!$A$3:$B$99,2,FALSE)</f>
        <v>68000</v>
      </c>
      <c r="P282" s="35" t="s">
        <v>172</v>
      </c>
      <c r="Q282" s="26">
        <f>VLOOKUP(P282,Sheet2!$A$3:$B$99,2,FALSE)</f>
        <v>335000</v>
      </c>
      <c r="R282" s="35" t="s">
        <v>179</v>
      </c>
      <c r="S282" s="26">
        <f>VLOOKUP(R282,Sheet2!$A$3:$B$99,2,FALSE)</f>
        <v>155000</v>
      </c>
      <c r="T282" s="132" t="s">
        <v>75</v>
      </c>
      <c r="U282" s="27">
        <f>VLOOKUP(T282,Sheet2!$A$3:$B$99,2,FALSE)</f>
        <v>10000</v>
      </c>
      <c r="V282" s="132" t="s">
        <v>191</v>
      </c>
      <c r="W282" s="27">
        <f>VLOOKUP(V282,Sheet2!$A$3:$B$99,2,FALSE)</f>
        <v>10000</v>
      </c>
      <c r="X282" s="36" t="s">
        <v>184</v>
      </c>
      <c r="Y282" s="27">
        <f>VLOOKUP(X282,Sheet2!$A$3:$B$99,2,FALSE)</f>
        <v>68000</v>
      </c>
      <c r="Z282" s="37" t="s">
        <v>38</v>
      </c>
      <c r="AA282" s="29">
        <f>VLOOKUP(Z282,Sheet2!$A$3:$B$99,2,FALSE)</f>
        <v>23200</v>
      </c>
      <c r="AB282" s="142" t="s">
        <v>78</v>
      </c>
      <c r="AC282" s="29">
        <f>VLOOKUP(AB282,Sheet2!$A$3:$B$99,2,FALSE)</f>
        <v>10000</v>
      </c>
      <c r="AD282" s="137" t="s">
        <v>196</v>
      </c>
      <c r="AE282" s="30">
        <f>VLOOKUP(AD282,Sheet2!$A$3:$B$99,2,FALSE)</f>
        <v>50000</v>
      </c>
      <c r="AF282" s="131" t="s">
        <v>202</v>
      </c>
      <c r="AG282" s="30">
        <f>VLOOKUP(AF282,Sheet2!$A$3:$B$99,2,FALSE)</f>
        <v>0</v>
      </c>
    </row>
    <row r="283" spans="1:33" ht="9.6999999999999993" customHeight="1">
      <c r="A283" s="48">
        <v>282</v>
      </c>
      <c r="B283" s="49" t="s">
        <v>699</v>
      </c>
      <c r="C283" s="52" t="s">
        <v>698</v>
      </c>
      <c r="D283" s="54" t="s">
        <v>699</v>
      </c>
      <c r="E283" s="19">
        <f t="shared" si="4"/>
        <v>1311433</v>
      </c>
      <c r="F283" s="32" t="s">
        <v>35</v>
      </c>
      <c r="G283" s="21">
        <f>VLOOKUP(F283,Sheet2!$A$3:$B$99,2,FALSE)</f>
        <v>40000</v>
      </c>
      <c r="H283" s="33" t="s">
        <v>46</v>
      </c>
      <c r="I283" s="21">
        <f>VLOOKUP(H283,Sheet2!$A$3:$B$99,2,FALSE)</f>
        <v>30000</v>
      </c>
      <c r="J283" s="34" t="s">
        <v>59</v>
      </c>
      <c r="K283" s="24">
        <f>VLOOKUP(J283,Sheet2!$A$3:$B$99,2,FALSE)</f>
        <v>30000</v>
      </c>
      <c r="L283" s="34" t="s">
        <v>60</v>
      </c>
      <c r="M283" s="24">
        <f>VLOOKUP(L283,Sheet2!$A$3:$B$99,2,FALSE)</f>
        <v>880000</v>
      </c>
      <c r="N283" s="35" t="s">
        <v>109</v>
      </c>
      <c r="O283" s="26">
        <f>VLOOKUP(N283,Sheet2!$A$3:$B$99,2,FALSE)</f>
        <v>68000</v>
      </c>
      <c r="P283" s="35" t="s">
        <v>40</v>
      </c>
      <c r="Q283" s="26">
        <f>VLOOKUP(P283,Sheet2!$A$3:$B$99,2,FALSE)</f>
        <v>92833</v>
      </c>
      <c r="R283" s="133" t="s">
        <v>54</v>
      </c>
      <c r="S283" s="26">
        <f>VLOOKUP(R283,Sheet2!$A$3:$B$99,2,FALSE)</f>
        <v>10000</v>
      </c>
      <c r="T283" s="139" t="s">
        <v>110</v>
      </c>
      <c r="U283" s="27">
        <f>VLOOKUP(T283,Sheet2!$A$3:$B$99,2,FALSE)</f>
        <v>10000</v>
      </c>
      <c r="V283" s="36" t="s">
        <v>189</v>
      </c>
      <c r="W283" s="27">
        <f>VLOOKUP(V283,Sheet2!$A$3:$B$99,2,FALSE)</f>
        <v>27400</v>
      </c>
      <c r="X283" s="36" t="s">
        <v>77</v>
      </c>
      <c r="Y283" s="27">
        <f>VLOOKUP(X283,Sheet2!$A$3:$B$99,2,FALSE)</f>
        <v>40000</v>
      </c>
      <c r="Z283" s="128" t="s">
        <v>207</v>
      </c>
      <c r="AA283" s="29">
        <f>VLOOKUP(Z283,Sheet2!$A$3:$B$99,2,FALSE)</f>
        <v>10000</v>
      </c>
      <c r="AB283" s="37" t="s">
        <v>38</v>
      </c>
      <c r="AC283" s="29">
        <f>VLOOKUP(AB283,Sheet2!$A$3:$B$99,2,FALSE)</f>
        <v>23200</v>
      </c>
      <c r="AD283" s="137" t="s">
        <v>196</v>
      </c>
      <c r="AE283" s="30">
        <f>VLOOKUP(AD283,Sheet2!$A$3:$B$99,2,FALSE)</f>
        <v>50000</v>
      </c>
      <c r="AF283" s="131" t="s">
        <v>199</v>
      </c>
      <c r="AG283" s="30">
        <f>VLOOKUP(AF283,Sheet2!$A$3:$B$99,2,FALSE)</f>
        <v>0</v>
      </c>
    </row>
    <row r="284" spans="1:33" ht="9.6999999999999993" customHeight="1">
      <c r="A284" s="48">
        <v>283</v>
      </c>
      <c r="B284" s="49" t="s">
        <v>720</v>
      </c>
      <c r="C284" s="55" t="s">
        <v>719</v>
      </c>
      <c r="D284" s="54" t="s">
        <v>720</v>
      </c>
      <c r="E284" s="19">
        <f t="shared" si="4"/>
        <v>1305033</v>
      </c>
      <c r="F284" s="32" t="s">
        <v>53</v>
      </c>
      <c r="G284" s="21">
        <f>VLOOKUP(F284,Sheet2!$A$3:$B$99,2,FALSE)</f>
        <v>40000</v>
      </c>
      <c r="H284" s="33" t="s">
        <v>41</v>
      </c>
      <c r="I284" s="21">
        <f>VLOOKUP(H284,Sheet2!$A$3:$B$99,2,FALSE)</f>
        <v>335000</v>
      </c>
      <c r="J284" s="34" t="s">
        <v>96</v>
      </c>
      <c r="K284" s="24">
        <f>VLOOKUP(J284,Sheet2!$A$3:$B$99,2,FALSE)</f>
        <v>92833</v>
      </c>
      <c r="L284" s="34" t="s">
        <v>95</v>
      </c>
      <c r="M284" s="24">
        <f>VLOOKUP(L284,Sheet2!$A$3:$B$99,2,FALSE)</f>
        <v>40000</v>
      </c>
      <c r="N284" s="35" t="s">
        <v>179</v>
      </c>
      <c r="O284" s="26">
        <f>VLOOKUP(N284,Sheet2!$A$3:$B$99,2,FALSE)</f>
        <v>155000</v>
      </c>
      <c r="P284" s="35" t="s">
        <v>172</v>
      </c>
      <c r="Q284" s="26">
        <f>VLOOKUP(P284,Sheet2!$A$3:$B$99,2,FALSE)</f>
        <v>335000</v>
      </c>
      <c r="R284" s="35" t="s">
        <v>175</v>
      </c>
      <c r="S284" s="26">
        <f>VLOOKUP(R284,Sheet2!$A$3:$B$99,2,FALSE)</f>
        <v>54000</v>
      </c>
      <c r="T284" s="139" t="s">
        <v>82</v>
      </c>
      <c r="U284" s="27">
        <f>VLOOKUP(T284,Sheet2!$A$3:$B$99,2,FALSE)</f>
        <v>10000</v>
      </c>
      <c r="V284" s="36" t="s">
        <v>86</v>
      </c>
      <c r="W284" s="27">
        <f>VLOOKUP(V284,Sheet2!$A$3:$B$99,2,FALSE)</f>
        <v>120000</v>
      </c>
      <c r="X284" s="36" t="s">
        <v>77</v>
      </c>
      <c r="Y284" s="27">
        <f>VLOOKUP(X284,Sheet2!$A$3:$B$99,2,FALSE)</f>
        <v>40000</v>
      </c>
      <c r="Z284" s="37" t="s">
        <v>38</v>
      </c>
      <c r="AA284" s="29">
        <f>VLOOKUP(Z284,Sheet2!$A$3:$B$99,2,FALSE)</f>
        <v>23200</v>
      </c>
      <c r="AB284" s="142" t="s">
        <v>78</v>
      </c>
      <c r="AC284" s="29">
        <f>VLOOKUP(AB284,Sheet2!$A$3:$B$99,2,FALSE)</f>
        <v>10000</v>
      </c>
      <c r="AD284" s="137" t="s">
        <v>196</v>
      </c>
      <c r="AE284" s="30">
        <f>VLOOKUP(AD284,Sheet2!$A$3:$B$99,2,FALSE)</f>
        <v>50000</v>
      </c>
      <c r="AF284" s="131" t="s">
        <v>201</v>
      </c>
      <c r="AG284" s="30">
        <f>VLOOKUP(AF284,Sheet2!$A$3:$B$99,2,FALSE)</f>
        <v>0</v>
      </c>
    </row>
    <row r="285" spans="1:33" ht="9.6999999999999993" customHeight="1">
      <c r="A285" s="50">
        <v>284</v>
      </c>
      <c r="B285" s="49" t="s">
        <v>641</v>
      </c>
      <c r="C285" s="40" t="s">
        <v>642</v>
      </c>
      <c r="D285" s="18" t="s">
        <v>643</v>
      </c>
      <c r="E285" s="19">
        <f t="shared" si="4"/>
        <v>1301033</v>
      </c>
      <c r="F285" s="32" t="s">
        <v>34</v>
      </c>
      <c r="G285" s="21">
        <f>VLOOKUP(F285,Sheet2!$A$3:$B$99,2,FALSE)</f>
        <v>880000</v>
      </c>
      <c r="H285" s="33" t="s">
        <v>46</v>
      </c>
      <c r="I285" s="21">
        <f>VLOOKUP(H285,Sheet2!$A$3:$B$99,2,FALSE)</f>
        <v>30000</v>
      </c>
      <c r="J285" s="140" t="s">
        <v>58</v>
      </c>
      <c r="K285" s="24">
        <f>VLOOKUP(J285,Sheet2!$A$3:$B$99,2,FALSE)</f>
        <v>10000</v>
      </c>
      <c r="L285" s="34" t="s">
        <v>59</v>
      </c>
      <c r="M285" s="24">
        <f>VLOOKUP(L285,Sheet2!$A$3:$B$99,2,FALSE)</f>
        <v>30000</v>
      </c>
      <c r="N285" s="35" t="s">
        <v>40</v>
      </c>
      <c r="O285" s="26">
        <f>VLOOKUP(N285,Sheet2!$A$3:$B$99,2,FALSE)</f>
        <v>92833</v>
      </c>
      <c r="P285" s="133" t="s">
        <v>54</v>
      </c>
      <c r="Q285" s="26">
        <f>VLOOKUP(P285,Sheet2!$A$3:$B$99,2,FALSE)</f>
        <v>10000</v>
      </c>
      <c r="R285" s="35" t="s">
        <v>179</v>
      </c>
      <c r="S285" s="26">
        <f>VLOOKUP(R285,Sheet2!$A$3:$B$99,2,FALSE)</f>
        <v>155000</v>
      </c>
      <c r="T285" s="132" t="s">
        <v>75</v>
      </c>
      <c r="U285" s="27">
        <f>VLOOKUP(T285,Sheet2!$A$3:$B$99,2,FALSE)</f>
        <v>10000</v>
      </c>
      <c r="V285" s="139" t="s">
        <v>110</v>
      </c>
      <c r="W285" s="27">
        <f>VLOOKUP(V285,Sheet2!$A$3:$B$99,2,FALSE)</f>
        <v>10000</v>
      </c>
      <c r="X285" s="36" t="s">
        <v>77</v>
      </c>
      <c r="Y285" s="27">
        <f>VLOOKUP(X285,Sheet2!$A$3:$B$99,2,FALSE)</f>
        <v>40000</v>
      </c>
      <c r="Z285" s="37" t="s">
        <v>38</v>
      </c>
      <c r="AA285" s="29">
        <f>VLOOKUP(Z285,Sheet2!$A$3:$B$99,2,FALSE)</f>
        <v>23200</v>
      </c>
      <c r="AB285" s="142" t="s">
        <v>78</v>
      </c>
      <c r="AC285" s="29">
        <f>VLOOKUP(AB285,Sheet2!$A$3:$B$99,2,FALSE)</f>
        <v>10000</v>
      </c>
      <c r="AD285" s="129" t="s">
        <v>197</v>
      </c>
      <c r="AE285" s="30">
        <f>VLOOKUP(AD285,Sheet2!$A$3:$B$99,2,FALSE)</f>
        <v>0</v>
      </c>
      <c r="AF285" s="131" t="s">
        <v>199</v>
      </c>
      <c r="AG285" s="30">
        <f>VLOOKUP(AF285,Sheet2!$A$3:$B$99,2,FALSE)</f>
        <v>0</v>
      </c>
    </row>
    <row r="286" spans="1:33" ht="9.6999999999999993" customHeight="1">
      <c r="A286" s="50">
        <v>285</v>
      </c>
      <c r="B286" s="49" t="s">
        <v>500</v>
      </c>
      <c r="C286" s="54" t="s">
        <v>134</v>
      </c>
      <c r="D286" s="54" t="s">
        <v>135</v>
      </c>
      <c r="E286" s="19">
        <f t="shared" si="4"/>
        <v>1288200</v>
      </c>
      <c r="F286" s="32" t="s">
        <v>61</v>
      </c>
      <c r="G286" s="21">
        <f>VLOOKUP(F286,Sheet2!$A$3:$B$99,2,FALSE)</f>
        <v>68000</v>
      </c>
      <c r="H286" s="33" t="s">
        <v>41</v>
      </c>
      <c r="I286" s="21">
        <f>VLOOKUP(H286,Sheet2!$A$3:$B$99,2,FALSE)</f>
        <v>335000</v>
      </c>
      <c r="J286" s="34" t="s">
        <v>95</v>
      </c>
      <c r="K286" s="24">
        <f>VLOOKUP(J286,Sheet2!$A$3:$B$99,2,FALSE)</f>
        <v>40000</v>
      </c>
      <c r="L286" s="140" t="s">
        <v>107</v>
      </c>
      <c r="M286" s="24">
        <f>VLOOKUP(L286,Sheet2!$A$3:$B$99,2,FALSE)</f>
        <v>10000</v>
      </c>
      <c r="N286" s="35" t="s">
        <v>81</v>
      </c>
      <c r="O286" s="26">
        <f>VLOOKUP(N286,Sheet2!$A$3:$B$99,2,FALSE)</f>
        <v>196000</v>
      </c>
      <c r="P286" s="35" t="s">
        <v>68</v>
      </c>
      <c r="Q286" s="26">
        <f>VLOOKUP(P286,Sheet2!$A$3:$B$99,2,FALSE)</f>
        <v>196000</v>
      </c>
      <c r="R286" s="35" t="s">
        <v>32</v>
      </c>
      <c r="S286" s="26">
        <f>VLOOKUP(R286,Sheet2!$A$3:$B$99,2,FALSE)</f>
        <v>270000</v>
      </c>
      <c r="T286" s="139" t="s">
        <v>110</v>
      </c>
      <c r="U286" s="27">
        <f>VLOOKUP(T286,Sheet2!$A$3:$B$99,2,FALSE)</f>
        <v>10000</v>
      </c>
      <c r="V286" s="36" t="s">
        <v>77</v>
      </c>
      <c r="W286" s="27">
        <f>VLOOKUP(V286,Sheet2!$A$3:$B$99,2,FALSE)</f>
        <v>40000</v>
      </c>
      <c r="X286" s="36" t="s">
        <v>195</v>
      </c>
      <c r="Y286" s="27">
        <f>VLOOKUP(X286,Sheet2!$A$3:$B$99,2,FALSE)</f>
        <v>40000</v>
      </c>
      <c r="Z286" s="37" t="s">
        <v>38</v>
      </c>
      <c r="AA286" s="29">
        <f>VLOOKUP(Z286,Sheet2!$A$3:$B$99,2,FALSE)</f>
        <v>23200</v>
      </c>
      <c r="AB286" s="128" t="s">
        <v>207</v>
      </c>
      <c r="AC286" s="29">
        <f>VLOOKUP(AB286,Sheet2!$A$3:$B$99,2,FALSE)</f>
        <v>10000</v>
      </c>
      <c r="AD286" s="137" t="s">
        <v>196</v>
      </c>
      <c r="AE286" s="30">
        <f>VLOOKUP(AD286,Sheet2!$A$3:$B$99,2,FALSE)</f>
        <v>50000</v>
      </c>
      <c r="AF286" s="131" t="s">
        <v>202</v>
      </c>
      <c r="AG286" s="30">
        <f>VLOOKUP(AF286,Sheet2!$A$3:$B$99,2,FALSE)</f>
        <v>0</v>
      </c>
    </row>
    <row r="287" spans="1:33" ht="9.6999999999999993" customHeight="1">
      <c r="A287" s="48">
        <v>286</v>
      </c>
      <c r="B287" s="49" t="s">
        <v>337</v>
      </c>
      <c r="C287" s="52" t="s">
        <v>336</v>
      </c>
      <c r="D287" s="54" t="s">
        <v>337</v>
      </c>
      <c r="E287" s="19">
        <f t="shared" si="4"/>
        <v>1283433</v>
      </c>
      <c r="F287" s="32" t="s">
        <v>46</v>
      </c>
      <c r="G287" s="21">
        <f>VLOOKUP(F287,Sheet2!$A$3:$B$99,2,FALSE)</f>
        <v>30000</v>
      </c>
      <c r="H287" s="33" t="s">
        <v>53</v>
      </c>
      <c r="I287" s="21">
        <f>VLOOKUP(H287,Sheet2!$A$3:$B$99,2,FALSE)</f>
        <v>40000</v>
      </c>
      <c r="J287" s="34" t="s">
        <v>59</v>
      </c>
      <c r="K287" s="24">
        <f>VLOOKUP(J287,Sheet2!$A$3:$B$99,2,FALSE)</f>
        <v>30000</v>
      </c>
      <c r="L287" s="34" t="s">
        <v>60</v>
      </c>
      <c r="M287" s="24">
        <f>VLOOKUP(L287,Sheet2!$A$3:$B$99,2,FALSE)</f>
        <v>880000</v>
      </c>
      <c r="N287" s="141" t="s">
        <v>57</v>
      </c>
      <c r="O287" s="26">
        <f>VLOOKUP(N287,Sheet2!$A$3:$B$99,2,FALSE)</f>
        <v>10000</v>
      </c>
      <c r="P287" s="35" t="s">
        <v>40</v>
      </c>
      <c r="Q287" s="26">
        <f>VLOOKUP(P287,Sheet2!$A$3:$B$99,2,FALSE)</f>
        <v>92833</v>
      </c>
      <c r="R287" s="133" t="s">
        <v>54</v>
      </c>
      <c r="S287" s="26">
        <f>VLOOKUP(R287,Sheet2!$A$3:$B$99,2,FALSE)</f>
        <v>10000</v>
      </c>
      <c r="T287" s="36" t="s">
        <v>86</v>
      </c>
      <c r="U287" s="27">
        <f>VLOOKUP(T287,Sheet2!$A$3:$B$99,2,FALSE)</f>
        <v>120000</v>
      </c>
      <c r="V287" s="36" t="s">
        <v>189</v>
      </c>
      <c r="W287" s="27">
        <f>VLOOKUP(V287,Sheet2!$A$3:$B$99,2,FALSE)</f>
        <v>27400</v>
      </c>
      <c r="X287" s="139" t="s">
        <v>169</v>
      </c>
      <c r="Y287" s="27">
        <f>VLOOKUP(X287,Sheet2!$A$3:$B$99,2,FALSE)</f>
        <v>10000</v>
      </c>
      <c r="Z287" s="128" t="s">
        <v>43</v>
      </c>
      <c r="AA287" s="29">
        <f>VLOOKUP(Z287,Sheet2!$A$3:$B$99,2,FALSE)</f>
        <v>10000</v>
      </c>
      <c r="AB287" s="37" t="s">
        <v>38</v>
      </c>
      <c r="AC287" s="29">
        <f>VLOOKUP(AB287,Sheet2!$A$3:$B$99,2,FALSE)</f>
        <v>23200</v>
      </c>
      <c r="AD287" s="129" t="s">
        <v>199</v>
      </c>
      <c r="AE287" s="30">
        <f>VLOOKUP(AD287,Sheet2!$A$3:$B$99,2,FALSE)</f>
        <v>0</v>
      </c>
      <c r="AF287" s="131" t="s">
        <v>202</v>
      </c>
      <c r="AG287" s="30">
        <f>VLOOKUP(AF287,Sheet2!$A$3:$B$99,2,FALSE)</f>
        <v>0</v>
      </c>
    </row>
    <row r="288" spans="1:33" ht="9.6999999999999993" customHeight="1">
      <c r="A288" s="48">
        <v>287</v>
      </c>
      <c r="B288" s="49" t="s">
        <v>548</v>
      </c>
      <c r="C288" s="52" t="s">
        <v>547</v>
      </c>
      <c r="D288" s="54" t="s">
        <v>548</v>
      </c>
      <c r="E288" s="19">
        <f t="shared" si="4"/>
        <v>1282033</v>
      </c>
      <c r="F288" s="32" t="s">
        <v>61</v>
      </c>
      <c r="G288" s="21">
        <f>VLOOKUP(F288,Sheet2!$A$3:$B$99,2,FALSE)</f>
        <v>68000</v>
      </c>
      <c r="H288" s="33" t="s">
        <v>65</v>
      </c>
      <c r="I288" s="21">
        <f>VLOOKUP(H288,Sheet2!$A$3:$B$99,2,FALSE)</f>
        <v>480000</v>
      </c>
      <c r="J288" s="34" t="s">
        <v>95</v>
      </c>
      <c r="K288" s="24">
        <f>VLOOKUP(J288,Sheet2!$A$3:$B$99,2,FALSE)</f>
        <v>40000</v>
      </c>
      <c r="L288" s="34" t="s">
        <v>96</v>
      </c>
      <c r="M288" s="24">
        <f>VLOOKUP(L288,Sheet2!$A$3:$B$99,2,FALSE)</f>
        <v>92833</v>
      </c>
      <c r="N288" s="35" t="s">
        <v>178</v>
      </c>
      <c r="O288" s="26">
        <f>VLOOKUP(N288,Sheet2!$A$3:$B$99,2,FALSE)</f>
        <v>54000</v>
      </c>
      <c r="P288" s="35" t="s">
        <v>32</v>
      </c>
      <c r="Q288" s="26">
        <f>VLOOKUP(P288,Sheet2!$A$3:$B$99,2,FALSE)</f>
        <v>270000</v>
      </c>
      <c r="R288" s="35" t="s">
        <v>105</v>
      </c>
      <c r="S288" s="26">
        <f>VLOOKUP(R288,Sheet2!$A$3:$B$99,2,FALSE)</f>
        <v>54000</v>
      </c>
      <c r="T288" s="36" t="s">
        <v>86</v>
      </c>
      <c r="U288" s="27">
        <f>VLOOKUP(T288,Sheet2!$A$3:$B$99,2,FALSE)</f>
        <v>120000</v>
      </c>
      <c r="V288" s="132" t="s">
        <v>191</v>
      </c>
      <c r="W288" s="27">
        <f>VLOOKUP(V288,Sheet2!$A$3:$B$99,2,FALSE)</f>
        <v>10000</v>
      </c>
      <c r="X288" s="139" t="s">
        <v>82</v>
      </c>
      <c r="Y288" s="27">
        <f>VLOOKUP(X288,Sheet2!$A$3:$B$99,2,FALSE)</f>
        <v>10000</v>
      </c>
      <c r="Z288" s="37" t="s">
        <v>38</v>
      </c>
      <c r="AA288" s="29">
        <f>VLOOKUP(Z288,Sheet2!$A$3:$B$99,2,FALSE)</f>
        <v>23200</v>
      </c>
      <c r="AB288" s="128" t="s">
        <v>207</v>
      </c>
      <c r="AC288" s="29">
        <f>VLOOKUP(AB288,Sheet2!$A$3:$B$99,2,FALSE)</f>
        <v>10000</v>
      </c>
      <c r="AD288" s="137" t="s">
        <v>196</v>
      </c>
      <c r="AE288" s="30">
        <f>VLOOKUP(AD288,Sheet2!$A$3:$B$99,2,FALSE)</f>
        <v>50000</v>
      </c>
      <c r="AF288" s="131" t="s">
        <v>199</v>
      </c>
      <c r="AG288" s="30">
        <f>VLOOKUP(AF288,Sheet2!$A$3:$B$99,2,FALSE)</f>
        <v>0</v>
      </c>
    </row>
    <row r="289" spans="1:33" ht="9.6999999999999993" customHeight="1">
      <c r="A289" s="50">
        <v>288</v>
      </c>
      <c r="B289" s="49" t="s">
        <v>238</v>
      </c>
      <c r="C289" s="40" t="s">
        <v>122</v>
      </c>
      <c r="D289" s="54" t="s">
        <v>238</v>
      </c>
      <c r="E289" s="19">
        <f t="shared" si="4"/>
        <v>1270433</v>
      </c>
      <c r="F289" s="32" t="s">
        <v>61</v>
      </c>
      <c r="G289" s="21">
        <f>VLOOKUP(F289,Sheet2!$A$3:$B$99,2,FALSE)</f>
        <v>68000</v>
      </c>
      <c r="H289" s="33" t="s">
        <v>65</v>
      </c>
      <c r="I289" s="21">
        <f>VLOOKUP(H289,Sheet2!$A$3:$B$99,2,FALSE)</f>
        <v>480000</v>
      </c>
      <c r="J289" s="135" t="s">
        <v>170</v>
      </c>
      <c r="K289" s="24">
        <f>VLOOKUP(J289,Sheet2!$A$3:$B$99,2,FALSE)</f>
        <v>10000</v>
      </c>
      <c r="L289" s="34" t="s">
        <v>95</v>
      </c>
      <c r="M289" s="24">
        <f>VLOOKUP(L289,Sheet2!$A$3:$B$99,2,FALSE)</f>
        <v>40000</v>
      </c>
      <c r="N289" s="35" t="s">
        <v>72</v>
      </c>
      <c r="O289" s="26">
        <f>VLOOKUP(N289,Sheet2!$A$3:$B$99,2,FALSE)</f>
        <v>92833</v>
      </c>
      <c r="P289" s="35" t="s">
        <v>172</v>
      </c>
      <c r="Q289" s="26">
        <f>VLOOKUP(P289,Sheet2!$A$3:$B$99,2,FALSE)</f>
        <v>335000</v>
      </c>
      <c r="R289" s="35" t="s">
        <v>105</v>
      </c>
      <c r="S289" s="26">
        <f>VLOOKUP(R289,Sheet2!$A$3:$B$99,2,FALSE)</f>
        <v>54000</v>
      </c>
      <c r="T289" s="36" t="s">
        <v>86</v>
      </c>
      <c r="U289" s="27">
        <f>VLOOKUP(T289,Sheet2!$A$3:$B$99,2,FALSE)</f>
        <v>120000</v>
      </c>
      <c r="V289" s="36" t="s">
        <v>189</v>
      </c>
      <c r="W289" s="27">
        <f>VLOOKUP(V289,Sheet2!$A$3:$B$99,2,FALSE)</f>
        <v>27400</v>
      </c>
      <c r="X289" s="139" t="s">
        <v>169</v>
      </c>
      <c r="Y289" s="27">
        <f>VLOOKUP(X289,Sheet2!$A$3:$B$99,2,FALSE)</f>
        <v>10000</v>
      </c>
      <c r="Z289" s="37" t="s">
        <v>38</v>
      </c>
      <c r="AA289" s="29">
        <f>VLOOKUP(Z289,Sheet2!$A$3:$B$99,2,FALSE)</f>
        <v>23200</v>
      </c>
      <c r="AB289" s="142" t="s">
        <v>78</v>
      </c>
      <c r="AC289" s="29">
        <f>VLOOKUP(AB289,Sheet2!$A$3:$B$99,2,FALSE)</f>
        <v>10000</v>
      </c>
      <c r="AD289" s="129" t="s">
        <v>198</v>
      </c>
      <c r="AE289" s="30">
        <f>VLOOKUP(AD289,Sheet2!$A$3:$B$99,2,FALSE)</f>
        <v>0</v>
      </c>
      <c r="AF289" s="131" t="s">
        <v>202</v>
      </c>
      <c r="AG289" s="30">
        <f>VLOOKUP(AF289,Sheet2!$A$3:$B$99,2,FALSE)</f>
        <v>0</v>
      </c>
    </row>
    <row r="290" spans="1:33" ht="9.6999999999999993" customHeight="1">
      <c r="A290" s="50">
        <v>289</v>
      </c>
      <c r="B290" s="49" t="s">
        <v>354</v>
      </c>
      <c r="C290" s="55" t="s">
        <v>834</v>
      </c>
      <c r="D290" s="89" t="s">
        <v>249</v>
      </c>
      <c r="E290" s="19">
        <f t="shared" si="4"/>
        <v>1260699</v>
      </c>
      <c r="F290" s="32" t="s">
        <v>65</v>
      </c>
      <c r="G290" s="21">
        <f>VLOOKUP(F290,Sheet2!$A$3:$B$99,2,FALSE)</f>
        <v>480000</v>
      </c>
      <c r="H290" s="33" t="s">
        <v>53</v>
      </c>
      <c r="I290" s="21">
        <f>VLOOKUP(H290,Sheet2!$A$3:$B$99,2,FALSE)</f>
        <v>40000</v>
      </c>
      <c r="J290" s="34" t="s">
        <v>95</v>
      </c>
      <c r="K290" s="24">
        <f>VLOOKUP(J290,Sheet2!$A$3:$B$99,2,FALSE)</f>
        <v>40000</v>
      </c>
      <c r="L290" s="34" t="s">
        <v>96</v>
      </c>
      <c r="M290" s="24">
        <f>VLOOKUP(L290,Sheet2!$A$3:$B$99,2,FALSE)</f>
        <v>92833</v>
      </c>
      <c r="N290" s="35" t="s">
        <v>179</v>
      </c>
      <c r="O290" s="26">
        <f>VLOOKUP(N290,Sheet2!$A$3:$B$99,2,FALSE)</f>
        <v>155000</v>
      </c>
      <c r="P290" s="35" t="s">
        <v>175</v>
      </c>
      <c r="Q290" s="26">
        <f>VLOOKUP(P290,Sheet2!$A$3:$B$99,2,FALSE)</f>
        <v>54000</v>
      </c>
      <c r="R290" s="35" t="s">
        <v>72</v>
      </c>
      <c r="S290" s="26">
        <f>VLOOKUP(R290,Sheet2!$A$3:$B$99,2,FALSE)</f>
        <v>92833</v>
      </c>
      <c r="T290" s="139" t="s">
        <v>187</v>
      </c>
      <c r="U290" s="27">
        <f>VLOOKUP(T290,Sheet2!$A$3:$B$99,2,FALSE)</f>
        <v>10000</v>
      </c>
      <c r="V290" s="36" t="s">
        <v>86</v>
      </c>
      <c r="W290" s="27">
        <f>VLOOKUP(V290,Sheet2!$A$3:$B$99,2,FALSE)</f>
        <v>120000</v>
      </c>
      <c r="X290" s="36" t="s">
        <v>194</v>
      </c>
      <c r="Y290" s="27">
        <f>VLOOKUP(X290,Sheet2!$A$3:$B$99,2,FALSE)</f>
        <v>92833</v>
      </c>
      <c r="Z290" s="37" t="s">
        <v>38</v>
      </c>
      <c r="AA290" s="29">
        <f>VLOOKUP(Z290,Sheet2!$A$3:$B$99,2,FALSE)</f>
        <v>23200</v>
      </c>
      <c r="AB290" s="142" t="s">
        <v>78</v>
      </c>
      <c r="AC290" s="29">
        <f>VLOOKUP(AB290,Sheet2!$A$3:$B$99,2,FALSE)</f>
        <v>10000</v>
      </c>
      <c r="AD290" s="137" t="s">
        <v>196</v>
      </c>
      <c r="AE290" s="30">
        <f>VLOOKUP(AD290,Sheet2!$A$3:$B$99,2,FALSE)</f>
        <v>50000</v>
      </c>
      <c r="AF290" s="131" t="s">
        <v>202</v>
      </c>
      <c r="AG290" s="30">
        <f>VLOOKUP(AF290,Sheet2!$A$3:$B$99,2,FALSE)</f>
        <v>0</v>
      </c>
    </row>
    <row r="291" spans="1:33" ht="9.6999999999999993" customHeight="1">
      <c r="A291" s="48">
        <v>290</v>
      </c>
      <c r="B291" s="49" t="s">
        <v>770</v>
      </c>
      <c r="C291" s="52" t="s">
        <v>769</v>
      </c>
      <c r="D291" s="54" t="s">
        <v>770</v>
      </c>
      <c r="E291" s="19">
        <f t="shared" si="4"/>
        <v>1254866</v>
      </c>
      <c r="F291" s="32" t="s">
        <v>61</v>
      </c>
      <c r="G291" s="21">
        <f>VLOOKUP(F291,Sheet2!$A$3:$B$99,2,FALSE)</f>
        <v>68000</v>
      </c>
      <c r="H291" s="33" t="s">
        <v>65</v>
      </c>
      <c r="I291" s="21">
        <f>VLOOKUP(H291,Sheet2!$A$3:$B$99,2,FALSE)</f>
        <v>480000</v>
      </c>
      <c r="J291" s="34" t="s">
        <v>95</v>
      </c>
      <c r="K291" s="24">
        <f>VLOOKUP(J291,Sheet2!$A$3:$B$99,2,FALSE)</f>
        <v>40000</v>
      </c>
      <c r="L291" s="34" t="s">
        <v>96</v>
      </c>
      <c r="M291" s="24">
        <f>VLOOKUP(L291,Sheet2!$A$3:$B$99,2,FALSE)</f>
        <v>92833</v>
      </c>
      <c r="N291" s="35" t="s">
        <v>178</v>
      </c>
      <c r="O291" s="26">
        <f>VLOOKUP(N291,Sheet2!$A$3:$B$99,2,FALSE)</f>
        <v>54000</v>
      </c>
      <c r="P291" s="35" t="s">
        <v>175</v>
      </c>
      <c r="Q291" s="26">
        <f>VLOOKUP(P291,Sheet2!$A$3:$B$99,2,FALSE)</f>
        <v>54000</v>
      </c>
      <c r="R291" s="35" t="s">
        <v>32</v>
      </c>
      <c r="S291" s="26">
        <f>VLOOKUP(R291,Sheet2!$A$3:$B$99,2,FALSE)</f>
        <v>270000</v>
      </c>
      <c r="T291" s="139" t="s">
        <v>110</v>
      </c>
      <c r="U291" s="27">
        <f>VLOOKUP(T291,Sheet2!$A$3:$B$99,2,FALSE)</f>
        <v>10000</v>
      </c>
      <c r="V291" s="139" t="s">
        <v>169</v>
      </c>
      <c r="W291" s="27">
        <f>VLOOKUP(V291,Sheet2!$A$3:$B$99,2,FALSE)</f>
        <v>10000</v>
      </c>
      <c r="X291" s="36" t="s">
        <v>194</v>
      </c>
      <c r="Y291" s="27">
        <f>VLOOKUP(X291,Sheet2!$A$3:$B$99,2,FALSE)</f>
        <v>92833</v>
      </c>
      <c r="Z291" s="37" t="s">
        <v>38</v>
      </c>
      <c r="AA291" s="29">
        <f>VLOOKUP(Z291,Sheet2!$A$3:$B$99,2,FALSE)</f>
        <v>23200</v>
      </c>
      <c r="AB291" s="142" t="s">
        <v>78</v>
      </c>
      <c r="AC291" s="29">
        <f>VLOOKUP(AB291,Sheet2!$A$3:$B$99,2,FALSE)</f>
        <v>10000</v>
      </c>
      <c r="AD291" s="137" t="s">
        <v>196</v>
      </c>
      <c r="AE291" s="30">
        <f>VLOOKUP(AD291,Sheet2!$A$3:$B$99,2,FALSE)</f>
        <v>50000</v>
      </c>
      <c r="AF291" s="131" t="s">
        <v>199</v>
      </c>
      <c r="AG291" s="30">
        <f>VLOOKUP(AF291,Sheet2!$A$3:$B$99,2,FALSE)</f>
        <v>0</v>
      </c>
    </row>
    <row r="292" spans="1:33" ht="9.6999999999999993" customHeight="1">
      <c r="A292" s="48">
        <v>291</v>
      </c>
      <c r="B292" s="49" t="s">
        <v>661</v>
      </c>
      <c r="C292" s="52" t="s">
        <v>659</v>
      </c>
      <c r="D292" s="54" t="s">
        <v>660</v>
      </c>
      <c r="E292" s="19">
        <f t="shared" si="4"/>
        <v>1247400</v>
      </c>
      <c r="F292" s="32" t="s">
        <v>65</v>
      </c>
      <c r="G292" s="21">
        <f>VLOOKUP(F292,Sheet2!$A$3:$B$99,2,FALSE)</f>
        <v>480000</v>
      </c>
      <c r="H292" s="33" t="s">
        <v>35</v>
      </c>
      <c r="I292" s="21">
        <f>VLOOKUP(H292,Sheet2!$A$3:$B$99,2,FALSE)</f>
        <v>40000</v>
      </c>
      <c r="J292" s="34" t="s">
        <v>95</v>
      </c>
      <c r="K292" s="24">
        <f>VLOOKUP(J292,Sheet2!$A$3:$B$99,2,FALSE)</f>
        <v>40000</v>
      </c>
      <c r="L292" s="136" t="s">
        <v>33</v>
      </c>
      <c r="M292" s="24">
        <f>VLOOKUP(L292,Sheet2!$A$3:$B$99,2,FALSE)</f>
        <v>10000</v>
      </c>
      <c r="N292" s="35" t="s">
        <v>179</v>
      </c>
      <c r="O292" s="26">
        <f>VLOOKUP(N292,Sheet2!$A$3:$B$99,2,FALSE)</f>
        <v>155000</v>
      </c>
      <c r="P292" s="35" t="s">
        <v>172</v>
      </c>
      <c r="Q292" s="26">
        <f>VLOOKUP(P292,Sheet2!$A$3:$B$99,2,FALSE)</f>
        <v>335000</v>
      </c>
      <c r="R292" s="133" t="s">
        <v>173</v>
      </c>
      <c r="S292" s="26">
        <f>VLOOKUP(R292,Sheet2!$A$3:$B$99,2,FALSE)</f>
        <v>10000</v>
      </c>
      <c r="T292" s="36" t="s">
        <v>86</v>
      </c>
      <c r="U292" s="27">
        <f>VLOOKUP(T292,Sheet2!$A$3:$B$99,2,FALSE)</f>
        <v>120000</v>
      </c>
      <c r="V292" s="132" t="s">
        <v>191</v>
      </c>
      <c r="W292" s="27">
        <f>VLOOKUP(V292,Sheet2!$A$3:$B$99,2,FALSE)</f>
        <v>10000</v>
      </c>
      <c r="X292" s="36" t="s">
        <v>189</v>
      </c>
      <c r="Y292" s="27">
        <f>VLOOKUP(X292,Sheet2!$A$3:$B$99,2,FALSE)</f>
        <v>27400</v>
      </c>
      <c r="Z292" s="128" t="s">
        <v>207</v>
      </c>
      <c r="AA292" s="29">
        <f>VLOOKUP(Z292,Sheet2!$A$3:$B$99,2,FALSE)</f>
        <v>10000</v>
      </c>
      <c r="AB292" s="128" t="s">
        <v>97</v>
      </c>
      <c r="AC292" s="29">
        <f>VLOOKUP(AB292,Sheet2!$A$3:$B$99,2,FALSE)</f>
        <v>10000</v>
      </c>
      <c r="AD292" s="129" t="s">
        <v>200</v>
      </c>
      <c r="AE292" s="30">
        <f>VLOOKUP(AD292,Sheet2!$A$3:$B$99,2,FALSE)</f>
        <v>0</v>
      </c>
      <c r="AF292" s="131" t="s">
        <v>198</v>
      </c>
      <c r="AG292" s="30">
        <f>VLOOKUP(AF292,Sheet2!$A$3:$B$99,2,FALSE)</f>
        <v>0</v>
      </c>
    </row>
    <row r="293" spans="1:33" ht="9.6999999999999993" customHeight="1">
      <c r="A293" s="50">
        <v>292</v>
      </c>
      <c r="B293" s="57" t="s">
        <v>711</v>
      </c>
      <c r="C293" s="52" t="s">
        <v>129</v>
      </c>
      <c r="D293" s="56" t="s">
        <v>237</v>
      </c>
      <c r="E293" s="19">
        <f t="shared" si="4"/>
        <v>1244633</v>
      </c>
      <c r="F293" s="32" t="s">
        <v>61</v>
      </c>
      <c r="G293" s="21">
        <f>VLOOKUP(F293,Sheet2!$A$3:$B$99,2,FALSE)</f>
        <v>68000</v>
      </c>
      <c r="H293" s="33" t="s">
        <v>41</v>
      </c>
      <c r="I293" s="21">
        <f>VLOOKUP(H293,Sheet2!$A$3:$B$99,2,FALSE)</f>
        <v>335000</v>
      </c>
      <c r="J293" s="34" t="s">
        <v>95</v>
      </c>
      <c r="K293" s="24">
        <f>VLOOKUP(J293,Sheet2!$A$3:$B$99,2,FALSE)</f>
        <v>40000</v>
      </c>
      <c r="L293" s="34" t="s">
        <v>59</v>
      </c>
      <c r="M293" s="24">
        <f>VLOOKUP(L293,Sheet2!$A$3:$B$99,2,FALSE)</f>
        <v>30000</v>
      </c>
      <c r="N293" s="35" t="s">
        <v>72</v>
      </c>
      <c r="O293" s="26">
        <f>VLOOKUP(N293,Sheet2!$A$3:$B$99,2,FALSE)</f>
        <v>92833</v>
      </c>
      <c r="P293" s="35" t="s">
        <v>172</v>
      </c>
      <c r="Q293" s="26">
        <f>VLOOKUP(P293,Sheet2!$A$3:$B$99,2,FALSE)</f>
        <v>335000</v>
      </c>
      <c r="R293" s="35" t="s">
        <v>179</v>
      </c>
      <c r="S293" s="26">
        <f>VLOOKUP(R293,Sheet2!$A$3:$B$99,2,FALSE)</f>
        <v>155000</v>
      </c>
      <c r="T293" s="36" t="s">
        <v>86</v>
      </c>
      <c r="U293" s="27">
        <f>VLOOKUP(T293,Sheet2!$A$3:$B$99,2,FALSE)</f>
        <v>120000</v>
      </c>
      <c r="V293" s="139" t="s">
        <v>110</v>
      </c>
      <c r="W293" s="27">
        <f>VLOOKUP(V293,Sheet2!$A$3:$B$99,2,FALSE)</f>
        <v>10000</v>
      </c>
      <c r="X293" s="36" t="s">
        <v>186</v>
      </c>
      <c r="Y293" s="27">
        <f>VLOOKUP(X293,Sheet2!$A$3:$B$99,2,FALSE)</f>
        <v>25600</v>
      </c>
      <c r="Z293" s="37" t="s">
        <v>38</v>
      </c>
      <c r="AA293" s="29">
        <f>VLOOKUP(Z293,Sheet2!$A$3:$B$99,2,FALSE)</f>
        <v>23200</v>
      </c>
      <c r="AB293" s="142" t="s">
        <v>78</v>
      </c>
      <c r="AC293" s="29">
        <f>VLOOKUP(AB293,Sheet2!$A$3:$B$99,2,FALSE)</f>
        <v>10000</v>
      </c>
      <c r="AD293" s="129" t="s">
        <v>197</v>
      </c>
      <c r="AE293" s="30">
        <f>VLOOKUP(AD293,Sheet2!$A$3:$B$99,2,FALSE)</f>
        <v>0</v>
      </c>
      <c r="AF293" s="131" t="s">
        <v>202</v>
      </c>
      <c r="AG293" s="30">
        <f>VLOOKUP(AF293,Sheet2!$A$3:$B$99,2,FALSE)</f>
        <v>0</v>
      </c>
    </row>
    <row r="294" spans="1:33" ht="9.6999999999999993" customHeight="1">
      <c r="A294" s="50">
        <v>293</v>
      </c>
      <c r="B294" s="49" t="s">
        <v>845</v>
      </c>
      <c r="C294" s="52" t="s">
        <v>842</v>
      </c>
      <c r="D294" s="54" t="s">
        <v>846</v>
      </c>
      <c r="E294" s="19">
        <f t="shared" si="4"/>
        <v>1239666</v>
      </c>
      <c r="F294" s="32" t="s">
        <v>65</v>
      </c>
      <c r="G294" s="21">
        <f>VLOOKUP(F294,Sheet2!$A$3:$B$99,2,FALSE)</f>
        <v>480000</v>
      </c>
      <c r="H294" s="33" t="s">
        <v>53</v>
      </c>
      <c r="I294" s="21">
        <f>VLOOKUP(H294,Sheet2!$A$3:$B$99,2,FALSE)</f>
        <v>40000</v>
      </c>
      <c r="J294" s="34" t="s">
        <v>67</v>
      </c>
      <c r="K294" s="24">
        <f>VLOOKUP(J294,Sheet2!$A$3:$B$99,2,FALSE)</f>
        <v>40000</v>
      </c>
      <c r="L294" s="34" t="s">
        <v>64</v>
      </c>
      <c r="M294" s="24">
        <f>VLOOKUP(L294,Sheet2!$A$3:$B$99,2,FALSE)</f>
        <v>135000</v>
      </c>
      <c r="N294" s="35" t="s">
        <v>40</v>
      </c>
      <c r="O294" s="26">
        <f>VLOOKUP(N294,Sheet2!$A$3:$B$99,2,FALSE)</f>
        <v>92833</v>
      </c>
      <c r="P294" s="35" t="s">
        <v>178</v>
      </c>
      <c r="Q294" s="26">
        <f>VLOOKUP(P294,Sheet2!$A$3:$B$99,2,FALSE)</f>
        <v>54000</v>
      </c>
      <c r="R294" s="35" t="s">
        <v>179</v>
      </c>
      <c r="S294" s="26">
        <f>VLOOKUP(R294,Sheet2!$A$3:$B$99,2,FALSE)</f>
        <v>155000</v>
      </c>
      <c r="T294" s="132" t="s">
        <v>75</v>
      </c>
      <c r="U294" s="27">
        <f>VLOOKUP(T294,Sheet2!$A$3:$B$99,2,FALSE)</f>
        <v>10000</v>
      </c>
      <c r="V294" s="36" t="s">
        <v>86</v>
      </c>
      <c r="W294" s="27">
        <f>VLOOKUP(V294,Sheet2!$A$3:$B$99,2,FALSE)</f>
        <v>120000</v>
      </c>
      <c r="X294" s="139" t="s">
        <v>110</v>
      </c>
      <c r="Y294" s="27">
        <f>VLOOKUP(X294,Sheet2!$A$3:$B$99,2,FALSE)</f>
        <v>10000</v>
      </c>
      <c r="Z294" s="37" t="s">
        <v>48</v>
      </c>
      <c r="AA294" s="29">
        <f>VLOOKUP(Z294,Sheet2!$A$3:$B$99,2,FALSE)</f>
        <v>92833</v>
      </c>
      <c r="AB294" s="142" t="s">
        <v>78</v>
      </c>
      <c r="AC294" s="29">
        <f>VLOOKUP(AB294,Sheet2!$A$3:$B$99,2,FALSE)</f>
        <v>10000</v>
      </c>
      <c r="AD294" s="129" t="s">
        <v>198</v>
      </c>
      <c r="AE294" s="30">
        <f>VLOOKUP(AD294,Sheet2!$A$3:$B$99,2,FALSE)</f>
        <v>0</v>
      </c>
      <c r="AF294" s="131" t="s">
        <v>199</v>
      </c>
      <c r="AG294" s="30">
        <f>VLOOKUP(AF294,Sheet2!$A$3:$B$99,2,FALSE)</f>
        <v>0</v>
      </c>
    </row>
    <row r="295" spans="1:33" ht="9.6999999999999993" customHeight="1">
      <c r="A295" s="48">
        <v>294</v>
      </c>
      <c r="B295" s="51" t="s">
        <v>233</v>
      </c>
      <c r="C295" s="52" t="s">
        <v>232</v>
      </c>
      <c r="D295" s="54" t="s">
        <v>234</v>
      </c>
      <c r="E295" s="19">
        <f t="shared" si="4"/>
        <v>1225200</v>
      </c>
      <c r="F295" s="32" t="s">
        <v>52</v>
      </c>
      <c r="G295" s="21">
        <f>VLOOKUP(F295,Sheet2!$A$3:$B$99,2,FALSE)</f>
        <v>135000</v>
      </c>
      <c r="H295" s="33" t="s">
        <v>46</v>
      </c>
      <c r="I295" s="21">
        <f>VLOOKUP(H295,Sheet2!$A$3:$B$99,2,FALSE)</f>
        <v>30000</v>
      </c>
      <c r="J295" s="34" t="s">
        <v>95</v>
      </c>
      <c r="K295" s="24">
        <f>VLOOKUP(J295,Sheet2!$A$3:$B$99,2,FALSE)</f>
        <v>40000</v>
      </c>
      <c r="L295" s="34" t="s">
        <v>39</v>
      </c>
      <c r="M295" s="24">
        <f>VLOOKUP(L295,Sheet2!$A$3:$B$99,2,FALSE)</f>
        <v>270000</v>
      </c>
      <c r="N295" s="35" t="s">
        <v>109</v>
      </c>
      <c r="O295" s="26">
        <f>VLOOKUP(N295,Sheet2!$A$3:$B$99,2,FALSE)</f>
        <v>68000</v>
      </c>
      <c r="P295" s="35" t="s">
        <v>172</v>
      </c>
      <c r="Q295" s="26">
        <f>VLOOKUP(P295,Sheet2!$A$3:$B$99,2,FALSE)</f>
        <v>335000</v>
      </c>
      <c r="R295" s="35" t="s">
        <v>84</v>
      </c>
      <c r="S295" s="26">
        <f>VLOOKUP(R295,Sheet2!$A$3:$B$99,2,FALSE)</f>
        <v>196000</v>
      </c>
      <c r="T295" s="132" t="s">
        <v>75</v>
      </c>
      <c r="U295" s="27">
        <f>VLOOKUP(T295,Sheet2!$A$3:$B$99,2,FALSE)</f>
        <v>10000</v>
      </c>
      <c r="V295" s="36" t="s">
        <v>184</v>
      </c>
      <c r="W295" s="27">
        <f>VLOOKUP(V295,Sheet2!$A$3:$B$99,2,FALSE)</f>
        <v>68000</v>
      </c>
      <c r="X295" s="36" t="s">
        <v>77</v>
      </c>
      <c r="Y295" s="27">
        <f>VLOOKUP(X295,Sheet2!$A$3:$B$99,2,FALSE)</f>
        <v>40000</v>
      </c>
      <c r="Z295" s="37" t="s">
        <v>38</v>
      </c>
      <c r="AA295" s="29">
        <f>VLOOKUP(Z295,Sheet2!$A$3:$B$99,2,FALSE)</f>
        <v>23200</v>
      </c>
      <c r="AB295" s="128" t="s">
        <v>97</v>
      </c>
      <c r="AC295" s="29">
        <f>VLOOKUP(AB295,Sheet2!$A$3:$B$99,2,FALSE)</f>
        <v>10000</v>
      </c>
      <c r="AD295" s="129" t="s">
        <v>201</v>
      </c>
      <c r="AE295" s="30">
        <f>VLOOKUP(AD295,Sheet2!$A$3:$B$99,2,FALSE)</f>
        <v>0</v>
      </c>
      <c r="AF295" s="131" t="s">
        <v>202</v>
      </c>
      <c r="AG295" s="30">
        <f>VLOOKUP(AF295,Sheet2!$A$3:$B$99,2,FALSE)</f>
        <v>0</v>
      </c>
    </row>
    <row r="296" spans="1:33" ht="9.6999999999999993" customHeight="1">
      <c r="A296" s="48">
        <v>295</v>
      </c>
      <c r="B296" s="51" t="s">
        <v>785</v>
      </c>
      <c r="C296" s="52" t="s">
        <v>783</v>
      </c>
      <c r="D296" s="54" t="s">
        <v>791</v>
      </c>
      <c r="E296" s="19">
        <f t="shared" si="4"/>
        <v>1225033</v>
      </c>
      <c r="F296" s="32" t="s">
        <v>41</v>
      </c>
      <c r="G296" s="21">
        <f>VLOOKUP(F296,Sheet2!$A$3:$B$99,2,FALSE)</f>
        <v>335000</v>
      </c>
      <c r="H296" s="33" t="s">
        <v>53</v>
      </c>
      <c r="I296" s="21">
        <f>VLOOKUP(H296,Sheet2!$A$3:$B$99,2,FALSE)</f>
        <v>40000</v>
      </c>
      <c r="J296" s="34" t="s">
        <v>95</v>
      </c>
      <c r="K296" s="24">
        <f>VLOOKUP(J296,Sheet2!$A$3:$B$99,2,FALSE)</f>
        <v>40000</v>
      </c>
      <c r="L296" s="34" t="s">
        <v>96</v>
      </c>
      <c r="M296" s="24">
        <f>VLOOKUP(L296,Sheet2!$A$3:$B$99,2,FALSE)</f>
        <v>92833</v>
      </c>
      <c r="N296" s="35" t="s">
        <v>175</v>
      </c>
      <c r="O296" s="26">
        <f>VLOOKUP(N296,Sheet2!$A$3:$B$99,2,FALSE)</f>
        <v>54000</v>
      </c>
      <c r="P296" s="35" t="s">
        <v>172</v>
      </c>
      <c r="Q296" s="26">
        <f>VLOOKUP(P296,Sheet2!$A$3:$B$99,2,FALSE)</f>
        <v>335000</v>
      </c>
      <c r="R296" s="35" t="s">
        <v>179</v>
      </c>
      <c r="S296" s="26">
        <f>VLOOKUP(R296,Sheet2!$A$3:$B$99,2,FALSE)</f>
        <v>155000</v>
      </c>
      <c r="T296" s="139" t="s">
        <v>183</v>
      </c>
      <c r="U296" s="27">
        <f>VLOOKUP(T296,Sheet2!$A$3:$B$99,2,FALSE)</f>
        <v>10000</v>
      </c>
      <c r="V296" s="36" t="s">
        <v>86</v>
      </c>
      <c r="W296" s="27">
        <f>VLOOKUP(V296,Sheet2!$A$3:$B$99,2,FALSE)</f>
        <v>120000</v>
      </c>
      <c r="X296" s="139" t="s">
        <v>110</v>
      </c>
      <c r="Y296" s="27">
        <f>VLOOKUP(X296,Sheet2!$A$3:$B$99,2,FALSE)</f>
        <v>10000</v>
      </c>
      <c r="Z296" s="37" t="s">
        <v>38</v>
      </c>
      <c r="AA296" s="29">
        <f>VLOOKUP(Z296,Sheet2!$A$3:$B$99,2,FALSE)</f>
        <v>23200</v>
      </c>
      <c r="AB296" s="128" t="s">
        <v>97</v>
      </c>
      <c r="AC296" s="29">
        <f>VLOOKUP(AB296,Sheet2!$A$3:$B$99,2,FALSE)</f>
        <v>10000</v>
      </c>
      <c r="AD296" s="129" t="s">
        <v>201</v>
      </c>
      <c r="AE296" s="30">
        <f>VLOOKUP(AD296,Sheet2!$A$3:$B$99,2,FALSE)</f>
        <v>0</v>
      </c>
      <c r="AF296" s="131" t="s">
        <v>202</v>
      </c>
      <c r="AG296" s="30">
        <f>VLOOKUP(AF296,Sheet2!$A$3:$B$99,2,FALSE)</f>
        <v>0</v>
      </c>
    </row>
    <row r="297" spans="1:33" ht="9.6999999999999993" customHeight="1">
      <c r="A297" s="50">
        <v>296</v>
      </c>
      <c r="B297" s="49" t="s">
        <v>334</v>
      </c>
      <c r="C297" s="52" t="s">
        <v>335</v>
      </c>
      <c r="D297" s="54" t="s">
        <v>334</v>
      </c>
      <c r="E297" s="19">
        <f t="shared" si="4"/>
        <v>1223400</v>
      </c>
      <c r="F297" s="32" t="s">
        <v>52</v>
      </c>
      <c r="G297" s="21">
        <f>VLOOKUP(F297,Sheet2!$A$3:$B$99,2,FALSE)</f>
        <v>135000</v>
      </c>
      <c r="H297" s="33" t="s">
        <v>41</v>
      </c>
      <c r="I297" s="21">
        <f>VLOOKUP(H297,Sheet2!$A$3:$B$99,2,FALSE)</f>
        <v>335000</v>
      </c>
      <c r="J297" s="140" t="s">
        <v>58</v>
      </c>
      <c r="K297" s="24">
        <f>VLOOKUP(J297,Sheet2!$A$3:$B$99,2,FALSE)</f>
        <v>10000</v>
      </c>
      <c r="L297" s="34" t="s">
        <v>95</v>
      </c>
      <c r="M297" s="24">
        <f>VLOOKUP(L297,Sheet2!$A$3:$B$99,2,FALSE)</f>
        <v>40000</v>
      </c>
      <c r="N297" s="35" t="s">
        <v>81</v>
      </c>
      <c r="O297" s="26">
        <f>VLOOKUP(N297,Sheet2!$A$3:$B$99,2,FALSE)</f>
        <v>196000</v>
      </c>
      <c r="P297" s="35" t="s">
        <v>175</v>
      </c>
      <c r="Q297" s="26">
        <f>VLOOKUP(P297,Sheet2!$A$3:$B$99,2,FALSE)</f>
        <v>54000</v>
      </c>
      <c r="R297" s="35" t="s">
        <v>177</v>
      </c>
      <c r="S297" s="26">
        <f>VLOOKUP(R297,Sheet2!$A$3:$B$99,2,FALSE)</f>
        <v>196000</v>
      </c>
      <c r="T297" s="36" t="s">
        <v>189</v>
      </c>
      <c r="U297" s="27">
        <f>VLOOKUP(T297,Sheet2!$A$3:$B$99,2,FALSE)</f>
        <v>27400</v>
      </c>
      <c r="V297" s="36" t="s">
        <v>86</v>
      </c>
      <c r="W297" s="27">
        <f>VLOOKUP(V297,Sheet2!$A$3:$B$99,2,FALSE)</f>
        <v>120000</v>
      </c>
      <c r="X297" s="36" t="s">
        <v>77</v>
      </c>
      <c r="Y297" s="27">
        <f>VLOOKUP(X297,Sheet2!$A$3:$B$99,2,FALSE)</f>
        <v>40000</v>
      </c>
      <c r="Z297" s="128" t="s">
        <v>97</v>
      </c>
      <c r="AA297" s="29">
        <f>VLOOKUP(Z297,Sheet2!$A$3:$B$99,2,FALSE)</f>
        <v>10000</v>
      </c>
      <c r="AB297" s="142" t="s">
        <v>78</v>
      </c>
      <c r="AC297" s="29">
        <f>VLOOKUP(AB297,Sheet2!$A$3:$B$99,2,FALSE)</f>
        <v>10000</v>
      </c>
      <c r="AD297" s="137" t="s">
        <v>196</v>
      </c>
      <c r="AE297" s="30">
        <f>VLOOKUP(AD297,Sheet2!$A$3:$B$99,2,FALSE)</f>
        <v>50000</v>
      </c>
      <c r="AF297" s="131" t="s">
        <v>202</v>
      </c>
      <c r="AG297" s="30">
        <f>VLOOKUP(AF297,Sheet2!$A$3:$B$99,2,FALSE)</f>
        <v>0</v>
      </c>
    </row>
    <row r="298" spans="1:33" ht="9.6999999999999993" customHeight="1">
      <c r="A298" s="50">
        <v>297</v>
      </c>
      <c r="B298" s="49" t="s">
        <v>778</v>
      </c>
      <c r="C298" s="40" t="s">
        <v>777</v>
      </c>
      <c r="D298" s="51" t="s">
        <v>778</v>
      </c>
      <c r="E298" s="19">
        <f t="shared" si="4"/>
        <v>1221033</v>
      </c>
      <c r="F298" s="32" t="s">
        <v>41</v>
      </c>
      <c r="G298" s="21">
        <f>VLOOKUP(F298,Sheet2!$A$3:$B$99,2,FALSE)</f>
        <v>335000</v>
      </c>
      <c r="H298" s="33" t="s">
        <v>53</v>
      </c>
      <c r="I298" s="21">
        <f>VLOOKUP(H298,Sheet2!$A$3:$B$99,2,FALSE)</f>
        <v>40000</v>
      </c>
      <c r="J298" s="34" t="s">
        <v>96</v>
      </c>
      <c r="K298" s="24">
        <f>VLOOKUP(J298,Sheet2!$A$3:$B$99,2,FALSE)</f>
        <v>92833</v>
      </c>
      <c r="L298" s="34" t="s">
        <v>59</v>
      </c>
      <c r="M298" s="24">
        <f>VLOOKUP(L298,Sheet2!$A$3:$B$99,2,FALSE)</f>
        <v>30000</v>
      </c>
      <c r="N298" s="141" t="s">
        <v>57</v>
      </c>
      <c r="O298" s="26">
        <f>VLOOKUP(N298,Sheet2!$A$3:$B$99,2,FALSE)</f>
        <v>10000</v>
      </c>
      <c r="P298" s="35" t="s">
        <v>172</v>
      </c>
      <c r="Q298" s="26">
        <f>VLOOKUP(P298,Sheet2!$A$3:$B$99,2,FALSE)</f>
        <v>335000</v>
      </c>
      <c r="R298" s="35" t="s">
        <v>179</v>
      </c>
      <c r="S298" s="26">
        <f>VLOOKUP(R298,Sheet2!$A$3:$B$99,2,FALSE)</f>
        <v>155000</v>
      </c>
      <c r="T298" s="36" t="s">
        <v>86</v>
      </c>
      <c r="U298" s="27">
        <f>VLOOKUP(T298,Sheet2!$A$3:$B$99,2,FALSE)</f>
        <v>120000</v>
      </c>
      <c r="V298" s="139" t="s">
        <v>82</v>
      </c>
      <c r="W298" s="27">
        <f>VLOOKUP(V298,Sheet2!$A$3:$B$99,2,FALSE)</f>
        <v>10000</v>
      </c>
      <c r="X298" s="132" t="s">
        <v>191</v>
      </c>
      <c r="Y298" s="27">
        <f>VLOOKUP(X298,Sheet2!$A$3:$B$99,2,FALSE)</f>
        <v>10000</v>
      </c>
      <c r="Z298" s="37" t="s">
        <v>38</v>
      </c>
      <c r="AA298" s="29">
        <f>VLOOKUP(Z298,Sheet2!$A$3:$B$99,2,FALSE)</f>
        <v>23200</v>
      </c>
      <c r="AB298" s="128" t="s">
        <v>97</v>
      </c>
      <c r="AC298" s="29">
        <f>VLOOKUP(AB298,Sheet2!$A$3:$B$99,2,FALSE)</f>
        <v>10000</v>
      </c>
      <c r="AD298" s="137" t="s">
        <v>196</v>
      </c>
      <c r="AE298" s="30">
        <f>VLOOKUP(AD298,Sheet2!$A$3:$B$99,2,FALSE)</f>
        <v>50000</v>
      </c>
      <c r="AF298" s="131" t="s">
        <v>201</v>
      </c>
      <c r="AG298" s="30">
        <f>VLOOKUP(AF298,Sheet2!$A$3:$B$99,2,FALSE)</f>
        <v>0</v>
      </c>
    </row>
    <row r="299" spans="1:33" ht="9.6999999999999993" customHeight="1">
      <c r="A299" s="48">
        <v>298</v>
      </c>
      <c r="B299" s="51" t="s">
        <v>355</v>
      </c>
      <c r="C299" s="52" t="s">
        <v>356</v>
      </c>
      <c r="D299" s="54" t="s">
        <v>355</v>
      </c>
      <c r="E299" s="19">
        <f t="shared" si="4"/>
        <v>1216633</v>
      </c>
      <c r="F299" s="32" t="s">
        <v>65</v>
      </c>
      <c r="G299" s="21">
        <f>VLOOKUP(F299,Sheet2!$A$3:$B$99,2,FALSE)</f>
        <v>480000</v>
      </c>
      <c r="H299" s="33" t="s">
        <v>53</v>
      </c>
      <c r="I299" s="21">
        <f>VLOOKUP(H299,Sheet2!$A$3:$B$99,2,FALSE)</f>
        <v>40000</v>
      </c>
      <c r="J299" s="34" t="s">
        <v>96</v>
      </c>
      <c r="K299" s="24">
        <f>VLOOKUP(J299,Sheet2!$A$3:$B$99,2,FALSE)</f>
        <v>92833</v>
      </c>
      <c r="L299" s="136" t="s">
        <v>33</v>
      </c>
      <c r="M299" s="24">
        <f>VLOOKUP(L299,Sheet2!$A$3:$B$99,2,FALSE)</f>
        <v>10000</v>
      </c>
      <c r="N299" s="35" t="s">
        <v>68</v>
      </c>
      <c r="O299" s="26">
        <f>VLOOKUP(N299,Sheet2!$A$3:$B$99,2,FALSE)</f>
        <v>196000</v>
      </c>
      <c r="P299" s="35" t="s">
        <v>178</v>
      </c>
      <c r="Q299" s="26">
        <f>VLOOKUP(P299,Sheet2!$A$3:$B$99,2,FALSE)</f>
        <v>54000</v>
      </c>
      <c r="R299" s="35" t="s">
        <v>179</v>
      </c>
      <c r="S299" s="26">
        <f>VLOOKUP(R299,Sheet2!$A$3:$B$99,2,FALSE)</f>
        <v>155000</v>
      </c>
      <c r="T299" s="132" t="s">
        <v>75</v>
      </c>
      <c r="U299" s="27">
        <f>VLOOKUP(T299,Sheet2!$A$3:$B$99,2,FALSE)</f>
        <v>10000</v>
      </c>
      <c r="V299" s="36" t="s">
        <v>86</v>
      </c>
      <c r="W299" s="27">
        <f>VLOOKUP(V299,Sheet2!$A$3:$B$99,2,FALSE)</f>
        <v>120000</v>
      </c>
      <c r="X299" s="36" t="s">
        <v>186</v>
      </c>
      <c r="Y299" s="27">
        <f>VLOOKUP(X299,Sheet2!$A$3:$B$99,2,FALSE)</f>
        <v>25600</v>
      </c>
      <c r="Z299" s="37" t="s">
        <v>38</v>
      </c>
      <c r="AA299" s="29">
        <f>VLOOKUP(Z299,Sheet2!$A$3:$B$99,2,FALSE)</f>
        <v>23200</v>
      </c>
      <c r="AB299" s="128" t="s">
        <v>207</v>
      </c>
      <c r="AC299" s="29">
        <f>VLOOKUP(AB299,Sheet2!$A$3:$B$99,2,FALSE)</f>
        <v>10000</v>
      </c>
      <c r="AD299" s="129" t="s">
        <v>199</v>
      </c>
      <c r="AE299" s="30">
        <f>VLOOKUP(AD299,Sheet2!$A$3:$B$99,2,FALSE)</f>
        <v>0</v>
      </c>
      <c r="AF299" s="131" t="s">
        <v>202</v>
      </c>
      <c r="AG299" s="30">
        <f>VLOOKUP(AF299,Sheet2!$A$3:$B$99,2,FALSE)</f>
        <v>0</v>
      </c>
    </row>
    <row r="300" spans="1:33" ht="9.6999999999999993" customHeight="1">
      <c r="A300" s="48">
        <v>299</v>
      </c>
      <c r="B300" s="49" t="s">
        <v>387</v>
      </c>
      <c r="C300" s="55" t="s">
        <v>382</v>
      </c>
      <c r="D300" s="54" t="s">
        <v>383</v>
      </c>
      <c r="E300" s="19">
        <f t="shared" si="4"/>
        <v>1209266</v>
      </c>
      <c r="F300" s="32" t="s">
        <v>61</v>
      </c>
      <c r="G300" s="21">
        <f>VLOOKUP(F300,Sheet2!$A$3:$B$99,2,FALSE)</f>
        <v>68000</v>
      </c>
      <c r="H300" s="33" t="s">
        <v>41</v>
      </c>
      <c r="I300" s="21">
        <f>VLOOKUP(H300,Sheet2!$A$3:$B$99,2,FALSE)</f>
        <v>335000</v>
      </c>
      <c r="J300" s="34" t="s">
        <v>95</v>
      </c>
      <c r="K300" s="24">
        <f>VLOOKUP(J300,Sheet2!$A$3:$B$99,2,FALSE)</f>
        <v>40000</v>
      </c>
      <c r="L300" s="34" t="s">
        <v>96</v>
      </c>
      <c r="M300" s="24">
        <f>VLOOKUP(L300,Sheet2!$A$3:$B$99,2,FALSE)</f>
        <v>92833</v>
      </c>
      <c r="N300" s="35" t="s">
        <v>68</v>
      </c>
      <c r="O300" s="26">
        <f>VLOOKUP(N300,Sheet2!$A$3:$B$99,2,FALSE)</f>
        <v>196000</v>
      </c>
      <c r="P300" s="35" t="s">
        <v>72</v>
      </c>
      <c r="Q300" s="26">
        <f>VLOOKUP(P300,Sheet2!$A$3:$B$99,2,FALSE)</f>
        <v>92833</v>
      </c>
      <c r="R300" s="35" t="s">
        <v>81</v>
      </c>
      <c r="S300" s="26">
        <f>VLOOKUP(R300,Sheet2!$A$3:$B$99,2,FALSE)</f>
        <v>196000</v>
      </c>
      <c r="T300" s="132" t="s">
        <v>75</v>
      </c>
      <c r="U300" s="27">
        <f>VLOOKUP(T300,Sheet2!$A$3:$B$99,2,FALSE)</f>
        <v>10000</v>
      </c>
      <c r="V300" s="36" t="s">
        <v>184</v>
      </c>
      <c r="W300" s="27">
        <f>VLOOKUP(V300,Sheet2!$A$3:$B$99,2,FALSE)</f>
        <v>68000</v>
      </c>
      <c r="X300" s="36" t="s">
        <v>189</v>
      </c>
      <c r="Y300" s="27">
        <f>VLOOKUP(X300,Sheet2!$A$3:$B$99,2,FALSE)</f>
        <v>27400</v>
      </c>
      <c r="Z300" s="37" t="s">
        <v>38</v>
      </c>
      <c r="AA300" s="29">
        <f>VLOOKUP(Z300,Sheet2!$A$3:$B$99,2,FALSE)</f>
        <v>23200</v>
      </c>
      <c r="AB300" s="142" t="s">
        <v>78</v>
      </c>
      <c r="AC300" s="29">
        <f>VLOOKUP(AB300,Sheet2!$A$3:$B$99,2,FALSE)</f>
        <v>10000</v>
      </c>
      <c r="AD300" s="137" t="s">
        <v>196</v>
      </c>
      <c r="AE300" s="30">
        <f>VLOOKUP(AD300,Sheet2!$A$3:$B$99,2,FALSE)</f>
        <v>50000</v>
      </c>
      <c r="AF300" s="131" t="s">
        <v>201</v>
      </c>
      <c r="AG300" s="30">
        <f>VLOOKUP(AF300,Sheet2!$A$3:$B$99,2,FALSE)</f>
        <v>0</v>
      </c>
    </row>
    <row r="301" spans="1:33" ht="9.6999999999999993" customHeight="1">
      <c r="A301" s="50">
        <v>300</v>
      </c>
      <c r="B301" s="49" t="s">
        <v>797</v>
      </c>
      <c r="C301" s="52" t="s">
        <v>796</v>
      </c>
      <c r="D301" s="54" t="s">
        <v>799</v>
      </c>
      <c r="E301" s="19">
        <f t="shared" si="4"/>
        <v>1206600</v>
      </c>
      <c r="F301" s="32" t="s">
        <v>41</v>
      </c>
      <c r="G301" s="21">
        <f>VLOOKUP(F301,Sheet2!$A$3:$B$99,2,FALSE)</f>
        <v>335000</v>
      </c>
      <c r="H301" s="33" t="s">
        <v>53</v>
      </c>
      <c r="I301" s="21">
        <f>VLOOKUP(H301,Sheet2!$A$3:$B$99,2,FALSE)</f>
        <v>40000</v>
      </c>
      <c r="J301" s="135" t="s">
        <v>170</v>
      </c>
      <c r="K301" s="24">
        <f>VLOOKUP(J301,Sheet2!$A$3:$B$99,2,FALSE)</f>
        <v>10000</v>
      </c>
      <c r="L301" s="34" t="s">
        <v>95</v>
      </c>
      <c r="M301" s="24">
        <f>VLOOKUP(L301,Sheet2!$A$3:$B$99,2,FALSE)</f>
        <v>40000</v>
      </c>
      <c r="N301" s="35" t="s">
        <v>81</v>
      </c>
      <c r="O301" s="26">
        <f>VLOOKUP(N301,Sheet2!$A$3:$B$99,2,FALSE)</f>
        <v>196000</v>
      </c>
      <c r="P301" s="35" t="s">
        <v>172</v>
      </c>
      <c r="Q301" s="26">
        <f>VLOOKUP(P301,Sheet2!$A$3:$B$99,2,FALSE)</f>
        <v>335000</v>
      </c>
      <c r="R301" s="133" t="s">
        <v>173</v>
      </c>
      <c r="S301" s="26">
        <f>VLOOKUP(R301,Sheet2!$A$3:$B$99,2,FALSE)</f>
        <v>10000</v>
      </c>
      <c r="T301" s="36" t="s">
        <v>189</v>
      </c>
      <c r="U301" s="27">
        <f>VLOOKUP(T301,Sheet2!$A$3:$B$99,2,FALSE)</f>
        <v>27400</v>
      </c>
      <c r="V301" s="36" t="s">
        <v>86</v>
      </c>
      <c r="W301" s="27">
        <f>VLOOKUP(V301,Sheet2!$A$3:$B$99,2,FALSE)</f>
        <v>120000</v>
      </c>
      <c r="X301" s="139" t="s">
        <v>82</v>
      </c>
      <c r="Y301" s="27">
        <f>VLOOKUP(X301,Sheet2!$A$3:$B$99,2,FALSE)</f>
        <v>10000</v>
      </c>
      <c r="Z301" s="128" t="s">
        <v>43</v>
      </c>
      <c r="AA301" s="29">
        <f>VLOOKUP(Z301,Sheet2!$A$3:$B$99,2,FALSE)</f>
        <v>10000</v>
      </c>
      <c r="AB301" s="37" t="s">
        <v>38</v>
      </c>
      <c r="AC301" s="29">
        <f>VLOOKUP(AB301,Sheet2!$A$3:$B$99,2,FALSE)</f>
        <v>23200</v>
      </c>
      <c r="AD301" s="137" t="s">
        <v>196</v>
      </c>
      <c r="AE301" s="30">
        <f>VLOOKUP(AD301,Sheet2!$A$3:$B$99,2,FALSE)</f>
        <v>50000</v>
      </c>
      <c r="AF301" s="131" t="s">
        <v>201</v>
      </c>
      <c r="AG301" s="30">
        <f>VLOOKUP(AF301,Sheet2!$A$3:$B$99,2,FALSE)</f>
        <v>0</v>
      </c>
    </row>
    <row r="302" spans="1:33" ht="9.6999999999999993" customHeight="1">
      <c r="A302" s="50">
        <v>301</v>
      </c>
      <c r="B302" s="49" t="s">
        <v>432</v>
      </c>
      <c r="C302" s="52" t="s">
        <v>431</v>
      </c>
      <c r="D302" s="54" t="s">
        <v>430</v>
      </c>
      <c r="E302" s="19">
        <f t="shared" si="4"/>
        <v>1202433</v>
      </c>
      <c r="F302" s="32" t="s">
        <v>65</v>
      </c>
      <c r="G302" s="21">
        <f>VLOOKUP(F302,Sheet2!$A$3:$B$99,2,FALSE)</f>
        <v>480000</v>
      </c>
      <c r="H302" s="33" t="s">
        <v>53</v>
      </c>
      <c r="I302" s="21">
        <f>VLOOKUP(H302,Sheet2!$A$3:$B$99,2,FALSE)</f>
        <v>40000</v>
      </c>
      <c r="J302" s="34" t="s">
        <v>95</v>
      </c>
      <c r="K302" s="24">
        <f>VLOOKUP(J302,Sheet2!$A$3:$B$99,2,FALSE)</f>
        <v>40000</v>
      </c>
      <c r="L302" s="34" t="s">
        <v>96</v>
      </c>
      <c r="M302" s="24">
        <f>VLOOKUP(L302,Sheet2!$A$3:$B$99,2,FALSE)</f>
        <v>92833</v>
      </c>
      <c r="N302" s="35" t="s">
        <v>109</v>
      </c>
      <c r="O302" s="26">
        <f>VLOOKUP(N302,Sheet2!$A$3:$B$99,2,FALSE)</f>
        <v>68000</v>
      </c>
      <c r="P302" s="35" t="s">
        <v>179</v>
      </c>
      <c r="Q302" s="26">
        <f>VLOOKUP(P302,Sheet2!$A$3:$B$99,2,FALSE)</f>
        <v>155000</v>
      </c>
      <c r="R302" s="35" t="s">
        <v>177</v>
      </c>
      <c r="S302" s="26">
        <f>VLOOKUP(R302,Sheet2!$A$3:$B$99,2,FALSE)</f>
        <v>196000</v>
      </c>
      <c r="T302" s="139" t="s">
        <v>183</v>
      </c>
      <c r="U302" s="27">
        <f>VLOOKUP(T302,Sheet2!$A$3:$B$99,2,FALSE)</f>
        <v>10000</v>
      </c>
      <c r="V302" s="139" t="s">
        <v>110</v>
      </c>
      <c r="W302" s="27">
        <f>VLOOKUP(V302,Sheet2!$A$3:$B$99,2,FALSE)</f>
        <v>10000</v>
      </c>
      <c r="X302" s="36" t="s">
        <v>189</v>
      </c>
      <c r="Y302" s="27">
        <f>VLOOKUP(X302,Sheet2!$A$3:$B$99,2,FALSE)</f>
        <v>27400</v>
      </c>
      <c r="Z302" s="128" t="s">
        <v>43</v>
      </c>
      <c r="AA302" s="29">
        <f>VLOOKUP(Z302,Sheet2!$A$3:$B$99,2,FALSE)</f>
        <v>10000</v>
      </c>
      <c r="AB302" s="37" t="s">
        <v>38</v>
      </c>
      <c r="AC302" s="29">
        <f>VLOOKUP(AB302,Sheet2!$A$3:$B$99,2,FALSE)</f>
        <v>23200</v>
      </c>
      <c r="AD302" s="137" t="s">
        <v>196</v>
      </c>
      <c r="AE302" s="30">
        <f>VLOOKUP(AD302,Sheet2!$A$3:$B$99,2,FALSE)</f>
        <v>50000</v>
      </c>
      <c r="AF302" s="131" t="s">
        <v>202</v>
      </c>
      <c r="AG302" s="30">
        <f>VLOOKUP(AF302,Sheet2!$A$3:$B$99,2,FALSE)</f>
        <v>0</v>
      </c>
    </row>
    <row r="303" spans="1:33" ht="9.6999999999999993" customHeight="1">
      <c r="A303" s="48">
        <v>302</v>
      </c>
      <c r="B303" s="49" t="s">
        <v>513</v>
      </c>
      <c r="C303" s="52" t="s">
        <v>511</v>
      </c>
      <c r="D303" s="54" t="s">
        <v>514</v>
      </c>
      <c r="E303" s="19">
        <f t="shared" si="4"/>
        <v>1201033</v>
      </c>
      <c r="F303" s="32" t="s">
        <v>46</v>
      </c>
      <c r="G303" s="21">
        <f>VLOOKUP(F303,Sheet2!$A$3:$B$99,2,FALSE)</f>
        <v>30000</v>
      </c>
      <c r="H303" s="33" t="s">
        <v>41</v>
      </c>
      <c r="I303" s="21">
        <f>VLOOKUP(H303,Sheet2!$A$3:$B$99,2,FALSE)</f>
        <v>335000</v>
      </c>
      <c r="J303" s="34" t="s">
        <v>95</v>
      </c>
      <c r="K303" s="24">
        <f>VLOOKUP(J303,Sheet2!$A$3:$B$99,2,FALSE)</f>
        <v>40000</v>
      </c>
      <c r="L303" s="34" t="s">
        <v>59</v>
      </c>
      <c r="M303" s="24">
        <f>VLOOKUP(L303,Sheet2!$A$3:$B$99,2,FALSE)</f>
        <v>30000</v>
      </c>
      <c r="N303" s="35" t="s">
        <v>81</v>
      </c>
      <c r="O303" s="26">
        <f>VLOOKUP(N303,Sheet2!$A$3:$B$99,2,FALSE)</f>
        <v>196000</v>
      </c>
      <c r="P303" s="133" t="s">
        <v>173</v>
      </c>
      <c r="Q303" s="26">
        <f>VLOOKUP(P303,Sheet2!$A$3:$B$99,2,FALSE)</f>
        <v>10000</v>
      </c>
      <c r="R303" s="35" t="s">
        <v>177</v>
      </c>
      <c r="S303" s="26">
        <f>VLOOKUP(R303,Sheet2!$A$3:$B$99,2,FALSE)</f>
        <v>196000</v>
      </c>
      <c r="T303" s="36" t="s">
        <v>86</v>
      </c>
      <c r="U303" s="27">
        <f>VLOOKUP(T303,Sheet2!$A$3:$B$99,2,FALSE)</f>
        <v>120000</v>
      </c>
      <c r="V303" s="36" t="s">
        <v>184</v>
      </c>
      <c r="W303" s="27">
        <f>VLOOKUP(V303,Sheet2!$A$3:$B$99,2,FALSE)</f>
        <v>68000</v>
      </c>
      <c r="X303" s="36" t="s">
        <v>194</v>
      </c>
      <c r="Y303" s="27">
        <f>VLOOKUP(X303,Sheet2!$A$3:$B$99,2,FALSE)</f>
        <v>92833</v>
      </c>
      <c r="Z303" s="37" t="s">
        <v>38</v>
      </c>
      <c r="AA303" s="29">
        <f>VLOOKUP(Z303,Sheet2!$A$3:$B$99,2,FALSE)</f>
        <v>23200</v>
      </c>
      <c r="AB303" s="142" t="s">
        <v>78</v>
      </c>
      <c r="AC303" s="29">
        <f>VLOOKUP(AB303,Sheet2!$A$3:$B$99,2,FALSE)</f>
        <v>10000</v>
      </c>
      <c r="AD303" s="137" t="s">
        <v>196</v>
      </c>
      <c r="AE303" s="30">
        <f>VLOOKUP(AD303,Sheet2!$A$3:$B$99,2,FALSE)</f>
        <v>50000</v>
      </c>
      <c r="AF303" s="131" t="s">
        <v>199</v>
      </c>
      <c r="AG303" s="30">
        <f>VLOOKUP(AF303,Sheet2!$A$3:$B$99,2,FALSE)</f>
        <v>0</v>
      </c>
    </row>
    <row r="304" spans="1:33" ht="9.6999999999999993" customHeight="1">
      <c r="A304" s="48">
        <v>303</v>
      </c>
      <c r="B304" s="49" t="s">
        <v>236</v>
      </c>
      <c r="C304" s="52" t="s">
        <v>235</v>
      </c>
      <c r="D304" s="54" t="s">
        <v>236</v>
      </c>
      <c r="E304" s="19">
        <f t="shared" si="4"/>
        <v>1198866</v>
      </c>
      <c r="F304" s="32" t="s">
        <v>65</v>
      </c>
      <c r="G304" s="21">
        <f>VLOOKUP(F304,Sheet2!$A$3:$B$99,2,FALSE)</f>
        <v>480000</v>
      </c>
      <c r="H304" s="33" t="s">
        <v>53</v>
      </c>
      <c r="I304" s="21">
        <f>VLOOKUP(H304,Sheet2!$A$3:$B$99,2,FALSE)</f>
        <v>40000</v>
      </c>
      <c r="J304" s="34" t="s">
        <v>96</v>
      </c>
      <c r="K304" s="24">
        <f>VLOOKUP(J304,Sheet2!$A$3:$B$99,2,FALSE)</f>
        <v>92833</v>
      </c>
      <c r="L304" s="34" t="s">
        <v>95</v>
      </c>
      <c r="M304" s="24">
        <f>VLOOKUP(L304,Sheet2!$A$3:$B$99,2,FALSE)</f>
        <v>40000</v>
      </c>
      <c r="N304" s="35" t="s">
        <v>72</v>
      </c>
      <c r="O304" s="26">
        <f>VLOOKUP(N304,Sheet2!$A$3:$B$99,2,FALSE)</f>
        <v>92833</v>
      </c>
      <c r="P304" s="35" t="s">
        <v>32</v>
      </c>
      <c r="Q304" s="26">
        <f>VLOOKUP(P304,Sheet2!$A$3:$B$99,2,FALSE)</f>
        <v>270000</v>
      </c>
      <c r="R304" s="133" t="s">
        <v>108</v>
      </c>
      <c r="S304" s="26">
        <f>VLOOKUP(R304,Sheet2!$A$3:$B$99,2,FALSE)</f>
        <v>10000</v>
      </c>
      <c r="T304" s="139" t="s">
        <v>82</v>
      </c>
      <c r="U304" s="27">
        <f>VLOOKUP(T304,Sheet2!$A$3:$B$99,2,FALSE)</f>
        <v>10000</v>
      </c>
      <c r="V304" s="36" t="s">
        <v>86</v>
      </c>
      <c r="W304" s="27">
        <f>VLOOKUP(V304,Sheet2!$A$3:$B$99,2,FALSE)</f>
        <v>120000</v>
      </c>
      <c r="X304" s="139" t="s">
        <v>110</v>
      </c>
      <c r="Y304" s="27">
        <f>VLOOKUP(X304,Sheet2!$A$3:$B$99,2,FALSE)</f>
        <v>10000</v>
      </c>
      <c r="Z304" s="37" t="s">
        <v>38</v>
      </c>
      <c r="AA304" s="29">
        <f>VLOOKUP(Z304,Sheet2!$A$3:$B$99,2,FALSE)</f>
        <v>23200</v>
      </c>
      <c r="AB304" s="142" t="s">
        <v>78</v>
      </c>
      <c r="AC304" s="29">
        <f>VLOOKUP(AB304,Sheet2!$A$3:$B$99,2,FALSE)</f>
        <v>10000</v>
      </c>
      <c r="AD304" s="129" t="s">
        <v>200</v>
      </c>
      <c r="AE304" s="30">
        <f>VLOOKUP(AD304,Sheet2!$A$3:$B$99,2,FALSE)</f>
        <v>0</v>
      </c>
      <c r="AF304" s="131" t="s">
        <v>202</v>
      </c>
      <c r="AG304" s="30">
        <f>VLOOKUP(AF304,Sheet2!$A$3:$B$99,2,FALSE)</f>
        <v>0</v>
      </c>
    </row>
    <row r="305" spans="1:33" ht="9.6999999999999993" customHeight="1">
      <c r="A305" s="50">
        <v>304</v>
      </c>
      <c r="B305" s="49" t="s">
        <v>483</v>
      </c>
      <c r="C305" s="52" t="s">
        <v>484</v>
      </c>
      <c r="D305" s="54" t="s">
        <v>482</v>
      </c>
      <c r="E305" s="19">
        <f t="shared" si="4"/>
        <v>1186800</v>
      </c>
      <c r="F305" s="32" t="s">
        <v>53</v>
      </c>
      <c r="G305" s="21">
        <f>VLOOKUP(F305,Sheet2!$A$3:$B$99,2,FALSE)</f>
        <v>40000</v>
      </c>
      <c r="H305" s="33" t="s">
        <v>41</v>
      </c>
      <c r="I305" s="21">
        <f>VLOOKUP(H305,Sheet2!$A$3:$B$99,2,FALSE)</f>
        <v>335000</v>
      </c>
      <c r="J305" s="135" t="s">
        <v>170</v>
      </c>
      <c r="K305" s="24">
        <f>VLOOKUP(J305,Sheet2!$A$3:$B$99,2,FALSE)</f>
        <v>10000</v>
      </c>
      <c r="L305" s="34" t="s">
        <v>95</v>
      </c>
      <c r="M305" s="24">
        <f>VLOOKUP(L305,Sheet2!$A$3:$B$99,2,FALSE)</f>
        <v>40000</v>
      </c>
      <c r="N305" s="35" t="s">
        <v>175</v>
      </c>
      <c r="O305" s="26">
        <f>VLOOKUP(N305,Sheet2!$A$3:$B$99,2,FALSE)</f>
        <v>54000</v>
      </c>
      <c r="P305" s="35" t="s">
        <v>172</v>
      </c>
      <c r="Q305" s="26">
        <f>VLOOKUP(P305,Sheet2!$A$3:$B$99,2,FALSE)</f>
        <v>335000</v>
      </c>
      <c r="R305" s="35" t="s">
        <v>179</v>
      </c>
      <c r="S305" s="26">
        <f>VLOOKUP(R305,Sheet2!$A$3:$B$99,2,FALSE)</f>
        <v>155000</v>
      </c>
      <c r="T305" s="36" t="s">
        <v>86</v>
      </c>
      <c r="U305" s="27">
        <f>VLOOKUP(T305,Sheet2!$A$3:$B$99,2,FALSE)</f>
        <v>120000</v>
      </c>
      <c r="V305" s="36" t="s">
        <v>188</v>
      </c>
      <c r="W305" s="27">
        <f>VLOOKUP(V305,Sheet2!$A$3:$B$99,2,FALSE)</f>
        <v>40000</v>
      </c>
      <c r="X305" s="36" t="s">
        <v>180</v>
      </c>
      <c r="Y305" s="27">
        <f>VLOOKUP(X305,Sheet2!$A$3:$B$99,2,FALSE)</f>
        <v>24600</v>
      </c>
      <c r="Z305" s="37" t="s">
        <v>38</v>
      </c>
      <c r="AA305" s="29">
        <f>VLOOKUP(Z305,Sheet2!$A$3:$B$99,2,FALSE)</f>
        <v>23200</v>
      </c>
      <c r="AB305" s="128" t="s">
        <v>97</v>
      </c>
      <c r="AC305" s="29">
        <f>VLOOKUP(AB305,Sheet2!$A$3:$B$99,2,FALSE)</f>
        <v>10000</v>
      </c>
      <c r="AD305" s="129" t="s">
        <v>198</v>
      </c>
      <c r="AE305" s="30">
        <f>VLOOKUP(AD305,Sheet2!$A$3:$B$99,2,FALSE)</f>
        <v>0</v>
      </c>
      <c r="AF305" s="131" t="s">
        <v>202</v>
      </c>
      <c r="AG305" s="30">
        <f>VLOOKUP(AF305,Sheet2!$A$3:$B$99,2,FALSE)</f>
        <v>0</v>
      </c>
    </row>
    <row r="306" spans="1:33" ht="9.6999999999999993" customHeight="1">
      <c r="A306" s="50">
        <v>305</v>
      </c>
      <c r="B306" s="49" t="s">
        <v>258</v>
      </c>
      <c r="C306" s="52" t="s">
        <v>257</v>
      </c>
      <c r="D306" s="54" t="s">
        <v>258</v>
      </c>
      <c r="E306" s="19">
        <f t="shared" si="4"/>
        <v>1184000</v>
      </c>
      <c r="F306" s="32" t="s">
        <v>53</v>
      </c>
      <c r="G306" s="21">
        <f>VLOOKUP(F306,Sheet2!$A$3:$B$99,2,FALSE)</f>
        <v>40000</v>
      </c>
      <c r="H306" s="33" t="s">
        <v>65</v>
      </c>
      <c r="I306" s="21">
        <f>VLOOKUP(H306,Sheet2!$A$3:$B$99,2,FALSE)</f>
        <v>480000</v>
      </c>
      <c r="J306" s="140" t="s">
        <v>104</v>
      </c>
      <c r="K306" s="24">
        <f>VLOOKUP(J306,Sheet2!$A$3:$B$99,2,FALSE)</f>
        <v>10000</v>
      </c>
      <c r="L306" s="34" t="s">
        <v>39</v>
      </c>
      <c r="M306" s="24">
        <f>VLOOKUP(L306,Sheet2!$A$3:$B$99,2,FALSE)</f>
        <v>270000</v>
      </c>
      <c r="N306" s="35" t="s">
        <v>81</v>
      </c>
      <c r="O306" s="26">
        <f>VLOOKUP(N306,Sheet2!$A$3:$B$99,2,FALSE)</f>
        <v>196000</v>
      </c>
      <c r="P306" s="35" t="s">
        <v>175</v>
      </c>
      <c r="Q306" s="26">
        <f>VLOOKUP(P306,Sheet2!$A$3:$B$99,2,FALSE)</f>
        <v>54000</v>
      </c>
      <c r="R306" s="35" t="s">
        <v>83</v>
      </c>
      <c r="S306" s="26">
        <f>VLOOKUP(R306,Sheet2!$A$3:$B$99,2,FALSE)</f>
        <v>54000</v>
      </c>
      <c r="T306" s="36" t="s">
        <v>188</v>
      </c>
      <c r="U306" s="27">
        <f>VLOOKUP(T306,Sheet2!$A$3:$B$99,2,FALSE)</f>
        <v>40000</v>
      </c>
      <c r="V306" s="132" t="s">
        <v>181</v>
      </c>
      <c r="W306" s="27">
        <f>VLOOKUP(V306,Sheet2!$A$3:$B$99,2,FALSE)</f>
        <v>10000</v>
      </c>
      <c r="X306" s="139" t="s">
        <v>169</v>
      </c>
      <c r="Y306" s="27">
        <f>VLOOKUP(X306,Sheet2!$A$3:$B$99,2,FALSE)</f>
        <v>10000</v>
      </c>
      <c r="Z306" s="128" t="s">
        <v>44</v>
      </c>
      <c r="AA306" s="29">
        <f>VLOOKUP(Z306,Sheet2!$A$3:$B$99,2,FALSE)</f>
        <v>10000</v>
      </c>
      <c r="AB306" s="128" t="s">
        <v>47</v>
      </c>
      <c r="AC306" s="29">
        <f>VLOOKUP(AB306,Sheet2!$A$3:$B$99,2,FALSE)</f>
        <v>10000</v>
      </c>
      <c r="AD306" s="129" t="s">
        <v>200</v>
      </c>
      <c r="AE306" s="30">
        <f>VLOOKUP(AD306,Sheet2!$A$3:$B$99,2,FALSE)</f>
        <v>0</v>
      </c>
      <c r="AF306" s="131" t="s">
        <v>202</v>
      </c>
      <c r="AG306" s="30">
        <f>VLOOKUP(AF306,Sheet2!$A$3:$B$99,2,FALSE)</f>
        <v>0</v>
      </c>
    </row>
    <row r="307" spans="1:33" ht="9.6999999999999993" customHeight="1">
      <c r="A307" s="48">
        <v>306</v>
      </c>
      <c r="B307" s="49" t="s">
        <v>271</v>
      </c>
      <c r="C307" s="52" t="s">
        <v>136</v>
      </c>
      <c r="D307" s="56" t="s">
        <v>271</v>
      </c>
      <c r="E307" s="19">
        <f t="shared" si="4"/>
        <v>1177200</v>
      </c>
      <c r="F307" s="32" t="s">
        <v>65</v>
      </c>
      <c r="G307" s="21">
        <f>VLOOKUP(F307,Sheet2!$A$3:$B$99,2,FALSE)</f>
        <v>480000</v>
      </c>
      <c r="H307" s="33" t="s">
        <v>41</v>
      </c>
      <c r="I307" s="21">
        <f>VLOOKUP(H307,Sheet2!$A$3:$B$99,2,FALSE)</f>
        <v>335000</v>
      </c>
      <c r="J307" s="135" t="s">
        <v>170</v>
      </c>
      <c r="K307" s="24">
        <f>VLOOKUP(J307,Sheet2!$A$3:$B$99,2,FALSE)</f>
        <v>10000</v>
      </c>
      <c r="L307" s="34" t="s">
        <v>95</v>
      </c>
      <c r="M307" s="24">
        <f>VLOOKUP(L307,Sheet2!$A$3:$B$99,2,FALSE)</f>
        <v>40000</v>
      </c>
      <c r="N307" s="35" t="s">
        <v>179</v>
      </c>
      <c r="O307" s="26">
        <f>VLOOKUP(N307,Sheet2!$A$3:$B$99,2,FALSE)</f>
        <v>155000</v>
      </c>
      <c r="P307" s="35" t="s">
        <v>175</v>
      </c>
      <c r="Q307" s="26">
        <f>VLOOKUP(P307,Sheet2!$A$3:$B$99,2,FALSE)</f>
        <v>54000</v>
      </c>
      <c r="R307" s="141" t="s">
        <v>106</v>
      </c>
      <c r="S307" s="26">
        <f>VLOOKUP(R307,Sheet2!$A$3:$B$99,2,FALSE)</f>
        <v>10000</v>
      </c>
      <c r="T307" s="139" t="s">
        <v>187</v>
      </c>
      <c r="U307" s="27">
        <f>VLOOKUP(T307,Sheet2!$A$3:$B$99,2,FALSE)</f>
        <v>10000</v>
      </c>
      <c r="V307" s="36" t="s">
        <v>188</v>
      </c>
      <c r="W307" s="27">
        <f>VLOOKUP(V307,Sheet2!$A$3:$B$99,2,FALSE)</f>
        <v>40000</v>
      </c>
      <c r="X307" s="132" t="s">
        <v>190</v>
      </c>
      <c r="Y307" s="27">
        <f>VLOOKUP(X307,Sheet2!$A$3:$B$99,2,FALSE)</f>
        <v>10000</v>
      </c>
      <c r="Z307" s="37" t="s">
        <v>38</v>
      </c>
      <c r="AA307" s="29">
        <f>VLOOKUP(Z307,Sheet2!$A$3:$B$99,2,FALSE)</f>
        <v>23200</v>
      </c>
      <c r="AB307" s="142" t="s">
        <v>78</v>
      </c>
      <c r="AC307" s="29">
        <f>VLOOKUP(AB307,Sheet2!$A$3:$B$99,2,FALSE)</f>
        <v>10000</v>
      </c>
      <c r="AD307" s="129" t="s">
        <v>198</v>
      </c>
      <c r="AE307" s="30">
        <f>VLOOKUP(AD307,Sheet2!$A$3:$B$99,2,FALSE)</f>
        <v>0</v>
      </c>
      <c r="AF307" s="131" t="s">
        <v>199</v>
      </c>
      <c r="AG307" s="30">
        <f>VLOOKUP(AF307,Sheet2!$A$3:$B$99,2,FALSE)</f>
        <v>0</v>
      </c>
    </row>
    <row r="308" spans="1:33" ht="9.6999999999999993" customHeight="1">
      <c r="A308" s="48">
        <v>307</v>
      </c>
      <c r="B308" s="49" t="s">
        <v>152</v>
      </c>
      <c r="C308" s="52" t="s">
        <v>150</v>
      </c>
      <c r="D308" s="54" t="s">
        <v>272</v>
      </c>
      <c r="E308" s="19">
        <f t="shared" si="4"/>
        <v>1168866</v>
      </c>
      <c r="F308" s="32" t="s">
        <v>52</v>
      </c>
      <c r="G308" s="21">
        <f>VLOOKUP(F308,Sheet2!$A$3:$B$99,2,FALSE)</f>
        <v>135000</v>
      </c>
      <c r="H308" s="33" t="s">
        <v>41</v>
      </c>
      <c r="I308" s="21">
        <f>VLOOKUP(H308,Sheet2!$A$3:$B$99,2,FALSE)</f>
        <v>335000</v>
      </c>
      <c r="J308" s="34" t="s">
        <v>96</v>
      </c>
      <c r="K308" s="24">
        <f>VLOOKUP(J308,Sheet2!$A$3:$B$99,2,FALSE)</f>
        <v>92833</v>
      </c>
      <c r="L308" s="34" t="s">
        <v>95</v>
      </c>
      <c r="M308" s="24">
        <f>VLOOKUP(L308,Sheet2!$A$3:$B$99,2,FALSE)</f>
        <v>40000</v>
      </c>
      <c r="N308" s="35" t="s">
        <v>72</v>
      </c>
      <c r="O308" s="26">
        <f>VLOOKUP(N308,Sheet2!$A$3:$B$99,2,FALSE)</f>
        <v>92833</v>
      </c>
      <c r="P308" s="35" t="s">
        <v>175</v>
      </c>
      <c r="Q308" s="26">
        <f>VLOOKUP(P308,Sheet2!$A$3:$B$99,2,FALSE)</f>
        <v>54000</v>
      </c>
      <c r="R308" s="35" t="s">
        <v>81</v>
      </c>
      <c r="S308" s="26">
        <f>VLOOKUP(R308,Sheet2!$A$3:$B$99,2,FALSE)</f>
        <v>196000</v>
      </c>
      <c r="T308" s="36" t="s">
        <v>86</v>
      </c>
      <c r="U308" s="27">
        <f>VLOOKUP(T308,Sheet2!$A$3:$B$99,2,FALSE)</f>
        <v>120000</v>
      </c>
      <c r="V308" s="139" t="s">
        <v>82</v>
      </c>
      <c r="W308" s="27">
        <f>VLOOKUP(V308,Sheet2!$A$3:$B$99,2,FALSE)</f>
        <v>10000</v>
      </c>
      <c r="X308" s="139" t="s">
        <v>185</v>
      </c>
      <c r="Y308" s="27">
        <f>VLOOKUP(X308,Sheet2!$A$3:$B$99,2,FALSE)</f>
        <v>10000</v>
      </c>
      <c r="Z308" s="37" t="s">
        <v>38</v>
      </c>
      <c r="AA308" s="29">
        <f>VLOOKUP(Z308,Sheet2!$A$3:$B$99,2,FALSE)</f>
        <v>23200</v>
      </c>
      <c r="AB308" s="142" t="s">
        <v>78</v>
      </c>
      <c r="AC308" s="29">
        <f>VLOOKUP(AB308,Sheet2!$A$3:$B$99,2,FALSE)</f>
        <v>10000</v>
      </c>
      <c r="AD308" s="137" t="s">
        <v>196</v>
      </c>
      <c r="AE308" s="30">
        <f>VLOOKUP(AD308,Sheet2!$A$3:$B$99,2,FALSE)</f>
        <v>50000</v>
      </c>
      <c r="AF308" s="131" t="s">
        <v>202</v>
      </c>
      <c r="AG308" s="30">
        <f>VLOOKUP(AF308,Sheet2!$A$3:$B$99,2,FALSE)</f>
        <v>0</v>
      </c>
    </row>
    <row r="309" spans="1:33" ht="9.6999999999999993" customHeight="1">
      <c r="A309" s="50">
        <v>308</v>
      </c>
      <c r="B309" s="49" t="s">
        <v>377</v>
      </c>
      <c r="C309" s="52" t="s">
        <v>376</v>
      </c>
      <c r="D309" s="54" t="s">
        <v>377</v>
      </c>
      <c r="E309" s="19">
        <f t="shared" si="4"/>
        <v>1161600</v>
      </c>
      <c r="F309" s="32" t="s">
        <v>65</v>
      </c>
      <c r="G309" s="21">
        <f>VLOOKUP(F309,Sheet2!$A$3:$B$99,2,FALSE)</f>
        <v>480000</v>
      </c>
      <c r="H309" s="33" t="s">
        <v>53</v>
      </c>
      <c r="I309" s="21">
        <f>VLOOKUP(H309,Sheet2!$A$3:$B$99,2,FALSE)</f>
        <v>40000</v>
      </c>
      <c r="J309" s="140" t="s">
        <v>58</v>
      </c>
      <c r="K309" s="24">
        <f>VLOOKUP(J309,Sheet2!$A$3:$B$99,2,FALSE)</f>
        <v>10000</v>
      </c>
      <c r="L309" s="34" t="s">
        <v>95</v>
      </c>
      <c r="M309" s="24">
        <f>VLOOKUP(L309,Sheet2!$A$3:$B$99,2,FALSE)</f>
        <v>40000</v>
      </c>
      <c r="N309" s="35" t="s">
        <v>74</v>
      </c>
      <c r="O309" s="26">
        <f>VLOOKUP(N309,Sheet2!$A$3:$B$99,2,FALSE)</f>
        <v>25600</v>
      </c>
      <c r="P309" s="35" t="s">
        <v>68</v>
      </c>
      <c r="Q309" s="26">
        <f>VLOOKUP(P309,Sheet2!$A$3:$B$99,2,FALSE)</f>
        <v>196000</v>
      </c>
      <c r="R309" s="35" t="s">
        <v>32</v>
      </c>
      <c r="S309" s="26">
        <f>VLOOKUP(R309,Sheet2!$A$3:$B$99,2,FALSE)</f>
        <v>270000</v>
      </c>
      <c r="T309" s="139" t="s">
        <v>187</v>
      </c>
      <c r="U309" s="27">
        <f>VLOOKUP(T309,Sheet2!$A$3:$B$99,2,FALSE)</f>
        <v>10000</v>
      </c>
      <c r="V309" s="139" t="s">
        <v>182</v>
      </c>
      <c r="W309" s="27">
        <f>VLOOKUP(V309,Sheet2!$A$3:$B$99,2,FALSE)</f>
        <v>10000</v>
      </c>
      <c r="X309" s="132" t="s">
        <v>190</v>
      </c>
      <c r="Y309" s="27">
        <f>VLOOKUP(X309,Sheet2!$A$3:$B$99,2,FALSE)</f>
        <v>10000</v>
      </c>
      <c r="Z309" s="128" t="s">
        <v>44</v>
      </c>
      <c r="AA309" s="29">
        <f>VLOOKUP(Z309,Sheet2!$A$3:$B$99,2,FALSE)</f>
        <v>10000</v>
      </c>
      <c r="AB309" s="128" t="s">
        <v>97</v>
      </c>
      <c r="AC309" s="29">
        <f>VLOOKUP(AB309,Sheet2!$A$3:$B$99,2,FALSE)</f>
        <v>10000</v>
      </c>
      <c r="AD309" s="137" t="s">
        <v>196</v>
      </c>
      <c r="AE309" s="30">
        <f>VLOOKUP(AD309,Sheet2!$A$3:$B$99,2,FALSE)</f>
        <v>50000</v>
      </c>
      <c r="AF309" s="131" t="s">
        <v>202</v>
      </c>
      <c r="AG309" s="30">
        <f>VLOOKUP(AF309,Sheet2!$A$3:$B$99,2,FALSE)</f>
        <v>0</v>
      </c>
    </row>
    <row r="310" spans="1:33" ht="9.6999999999999993" customHeight="1">
      <c r="A310" s="50">
        <v>309</v>
      </c>
      <c r="B310" s="49" t="s">
        <v>708</v>
      </c>
      <c r="C310" s="52" t="s">
        <v>706</v>
      </c>
      <c r="D310" s="54" t="s">
        <v>709</v>
      </c>
      <c r="E310" s="19">
        <f t="shared" si="4"/>
        <v>1156033</v>
      </c>
      <c r="F310" s="32" t="s">
        <v>61</v>
      </c>
      <c r="G310" s="21">
        <f>VLOOKUP(F310,Sheet2!$A$3:$B$99,2,FALSE)</f>
        <v>68000</v>
      </c>
      <c r="H310" s="33" t="s">
        <v>41</v>
      </c>
      <c r="I310" s="21">
        <f>VLOOKUP(H310,Sheet2!$A$3:$B$99,2,FALSE)</f>
        <v>335000</v>
      </c>
      <c r="J310" s="34" t="s">
        <v>96</v>
      </c>
      <c r="K310" s="24">
        <f>VLOOKUP(J310,Sheet2!$A$3:$B$99,2,FALSE)</f>
        <v>92833</v>
      </c>
      <c r="L310" s="140" t="s">
        <v>107</v>
      </c>
      <c r="M310" s="24">
        <f>VLOOKUP(L310,Sheet2!$A$3:$B$99,2,FALSE)</f>
        <v>10000</v>
      </c>
      <c r="N310" s="35" t="s">
        <v>83</v>
      </c>
      <c r="O310" s="26">
        <f>VLOOKUP(N310,Sheet2!$A$3:$B$99,2,FALSE)</f>
        <v>54000</v>
      </c>
      <c r="P310" s="35" t="s">
        <v>174</v>
      </c>
      <c r="Q310" s="26">
        <f>VLOOKUP(P310,Sheet2!$A$3:$B$99,2,FALSE)</f>
        <v>270000</v>
      </c>
      <c r="R310" s="35" t="s">
        <v>179</v>
      </c>
      <c r="S310" s="26">
        <f>VLOOKUP(R310,Sheet2!$A$3:$B$99,2,FALSE)</f>
        <v>155000</v>
      </c>
      <c r="T310" s="139" t="s">
        <v>82</v>
      </c>
      <c r="U310" s="27">
        <f>VLOOKUP(T310,Sheet2!$A$3:$B$99,2,FALSE)</f>
        <v>10000</v>
      </c>
      <c r="V310" s="36" t="s">
        <v>184</v>
      </c>
      <c r="W310" s="27">
        <f>VLOOKUP(V310,Sheet2!$A$3:$B$99,2,FALSE)</f>
        <v>68000</v>
      </c>
      <c r="X310" s="139" t="s">
        <v>185</v>
      </c>
      <c r="Y310" s="27">
        <f>VLOOKUP(X310,Sheet2!$A$3:$B$99,2,FALSE)</f>
        <v>10000</v>
      </c>
      <c r="Z310" s="37" t="s">
        <v>38</v>
      </c>
      <c r="AA310" s="29">
        <f>VLOOKUP(Z310,Sheet2!$A$3:$B$99,2,FALSE)</f>
        <v>23200</v>
      </c>
      <c r="AB310" s="142" t="s">
        <v>78</v>
      </c>
      <c r="AC310" s="29">
        <f>VLOOKUP(AB310,Sheet2!$A$3:$B$99,2,FALSE)</f>
        <v>10000</v>
      </c>
      <c r="AD310" s="137" t="s">
        <v>196</v>
      </c>
      <c r="AE310" s="30">
        <f>VLOOKUP(AD310,Sheet2!$A$3:$B$99,2,FALSE)</f>
        <v>50000</v>
      </c>
      <c r="AF310" s="131" t="s">
        <v>201</v>
      </c>
      <c r="AG310" s="30">
        <f>VLOOKUP(AF310,Sheet2!$A$3:$B$99,2,FALSE)</f>
        <v>0</v>
      </c>
    </row>
    <row r="311" spans="1:33" ht="9.6999999999999993" customHeight="1">
      <c r="A311" s="48">
        <v>310</v>
      </c>
      <c r="B311" s="49" t="s">
        <v>138</v>
      </c>
      <c r="C311" s="52" t="s">
        <v>137</v>
      </c>
      <c r="D311" s="54" t="s">
        <v>138</v>
      </c>
      <c r="E311" s="19">
        <f t="shared" si="4"/>
        <v>1150866</v>
      </c>
      <c r="F311" s="32" t="s">
        <v>61</v>
      </c>
      <c r="G311" s="21">
        <f>VLOOKUP(F311,Sheet2!$A$3:$B$99,2,FALSE)</f>
        <v>68000</v>
      </c>
      <c r="H311" s="33" t="s">
        <v>41</v>
      </c>
      <c r="I311" s="21">
        <f>VLOOKUP(H311,Sheet2!$A$3:$B$99,2,FALSE)</f>
        <v>335000</v>
      </c>
      <c r="J311" s="34" t="s">
        <v>95</v>
      </c>
      <c r="K311" s="24">
        <f>VLOOKUP(J311,Sheet2!$A$3:$B$99,2,FALSE)</f>
        <v>40000</v>
      </c>
      <c r="L311" s="34" t="s">
        <v>59</v>
      </c>
      <c r="M311" s="24">
        <f>VLOOKUP(L311,Sheet2!$A$3:$B$99,2,FALSE)</f>
        <v>30000</v>
      </c>
      <c r="N311" s="35" t="s">
        <v>72</v>
      </c>
      <c r="O311" s="26">
        <f>VLOOKUP(N311,Sheet2!$A$3:$B$99,2,FALSE)</f>
        <v>92833</v>
      </c>
      <c r="P311" s="35" t="s">
        <v>172</v>
      </c>
      <c r="Q311" s="26">
        <f>VLOOKUP(P311,Sheet2!$A$3:$B$99,2,FALSE)</f>
        <v>335000</v>
      </c>
      <c r="R311" s="35" t="s">
        <v>178</v>
      </c>
      <c r="S311" s="26">
        <f>VLOOKUP(R311,Sheet2!$A$3:$B$99,2,FALSE)</f>
        <v>54000</v>
      </c>
      <c r="T311" s="139" t="s">
        <v>82</v>
      </c>
      <c r="U311" s="27">
        <f>VLOOKUP(T311,Sheet2!$A$3:$B$99,2,FALSE)</f>
        <v>10000</v>
      </c>
      <c r="V311" s="132" t="s">
        <v>190</v>
      </c>
      <c r="W311" s="27">
        <f>VLOOKUP(V311,Sheet2!$A$3:$B$99,2,FALSE)</f>
        <v>10000</v>
      </c>
      <c r="X311" s="36" t="s">
        <v>194</v>
      </c>
      <c r="Y311" s="27">
        <f>VLOOKUP(X311,Sheet2!$A$3:$B$99,2,FALSE)</f>
        <v>92833</v>
      </c>
      <c r="Z311" s="37" t="s">
        <v>38</v>
      </c>
      <c r="AA311" s="29">
        <f>VLOOKUP(Z311,Sheet2!$A$3:$B$99,2,FALSE)</f>
        <v>23200</v>
      </c>
      <c r="AB311" s="142" t="s">
        <v>78</v>
      </c>
      <c r="AC311" s="29">
        <f>VLOOKUP(AB311,Sheet2!$A$3:$B$99,2,FALSE)</f>
        <v>10000</v>
      </c>
      <c r="AD311" s="137" t="s">
        <v>196</v>
      </c>
      <c r="AE311" s="30">
        <f>VLOOKUP(AD311,Sheet2!$A$3:$B$99,2,FALSE)</f>
        <v>50000</v>
      </c>
      <c r="AF311" s="131" t="s">
        <v>199</v>
      </c>
      <c r="AG311" s="30">
        <f>VLOOKUP(AF311,Sheet2!$A$3:$B$99,2,FALSE)</f>
        <v>0</v>
      </c>
    </row>
    <row r="312" spans="1:33" ht="9.6999999999999993" customHeight="1">
      <c r="A312" s="48">
        <v>311</v>
      </c>
      <c r="B312" s="49" t="s">
        <v>280</v>
      </c>
      <c r="C312" s="52" t="s">
        <v>279</v>
      </c>
      <c r="D312" s="54" t="s">
        <v>282</v>
      </c>
      <c r="E312" s="19">
        <f t="shared" si="4"/>
        <v>1149866</v>
      </c>
      <c r="F312" s="32" t="s">
        <v>61</v>
      </c>
      <c r="G312" s="21">
        <f>VLOOKUP(F312,Sheet2!$A$3:$B$99,2,FALSE)</f>
        <v>68000</v>
      </c>
      <c r="H312" s="33" t="s">
        <v>65</v>
      </c>
      <c r="I312" s="21">
        <f>VLOOKUP(H312,Sheet2!$A$3:$B$99,2,FALSE)</f>
        <v>480000</v>
      </c>
      <c r="J312" s="34" t="s">
        <v>95</v>
      </c>
      <c r="K312" s="24">
        <f>VLOOKUP(J312,Sheet2!$A$3:$B$99,2,FALSE)</f>
        <v>40000</v>
      </c>
      <c r="L312" s="34" t="s">
        <v>96</v>
      </c>
      <c r="M312" s="24">
        <f>VLOOKUP(L312,Sheet2!$A$3:$B$99,2,FALSE)</f>
        <v>92833</v>
      </c>
      <c r="N312" s="133" t="s">
        <v>108</v>
      </c>
      <c r="O312" s="26">
        <f>VLOOKUP(N312,Sheet2!$A$3:$B$99,2,FALSE)</f>
        <v>10000</v>
      </c>
      <c r="P312" s="35" t="s">
        <v>175</v>
      </c>
      <c r="Q312" s="26">
        <f>VLOOKUP(P312,Sheet2!$A$3:$B$99,2,FALSE)</f>
        <v>54000</v>
      </c>
      <c r="R312" s="35" t="s">
        <v>177</v>
      </c>
      <c r="S312" s="26">
        <f>VLOOKUP(R312,Sheet2!$A$3:$B$99,2,FALSE)</f>
        <v>196000</v>
      </c>
      <c r="T312" s="132" t="s">
        <v>191</v>
      </c>
      <c r="U312" s="27">
        <f>VLOOKUP(T312,Sheet2!$A$3:$B$99,2,FALSE)</f>
        <v>10000</v>
      </c>
      <c r="V312" s="36" t="s">
        <v>194</v>
      </c>
      <c r="W312" s="27">
        <f>VLOOKUP(V312,Sheet2!$A$3:$B$99,2,FALSE)</f>
        <v>92833</v>
      </c>
      <c r="X312" s="36" t="s">
        <v>111</v>
      </c>
      <c r="Y312" s="27">
        <f>VLOOKUP(X312,Sheet2!$A$3:$B$99,2,FALSE)</f>
        <v>23000</v>
      </c>
      <c r="Z312" s="37" t="s">
        <v>38</v>
      </c>
      <c r="AA312" s="29">
        <f>VLOOKUP(Z312,Sheet2!$A$3:$B$99,2,FALSE)</f>
        <v>23200</v>
      </c>
      <c r="AB312" s="128" t="s">
        <v>97</v>
      </c>
      <c r="AC312" s="29">
        <f>VLOOKUP(AB312,Sheet2!$A$3:$B$99,2,FALSE)</f>
        <v>10000</v>
      </c>
      <c r="AD312" s="137" t="s">
        <v>196</v>
      </c>
      <c r="AE312" s="30">
        <f>VLOOKUP(AD312,Sheet2!$A$3:$B$99,2,FALSE)</f>
        <v>50000</v>
      </c>
      <c r="AF312" s="131" t="s">
        <v>202</v>
      </c>
      <c r="AG312" s="30">
        <f>VLOOKUP(AF312,Sheet2!$A$3:$B$99,2,FALSE)</f>
        <v>0</v>
      </c>
    </row>
    <row r="313" spans="1:33" ht="9.6999999999999993" customHeight="1">
      <c r="A313" s="50">
        <v>312</v>
      </c>
      <c r="B313" s="49" t="s">
        <v>852</v>
      </c>
      <c r="C313" s="52" t="s">
        <v>851</v>
      </c>
      <c r="D313" s="54" t="s">
        <v>855</v>
      </c>
      <c r="E313" s="19">
        <f t="shared" si="4"/>
        <v>1136666</v>
      </c>
      <c r="F313" s="32" t="s">
        <v>52</v>
      </c>
      <c r="G313" s="21">
        <f>VLOOKUP(F313,Sheet2!$A$3:$B$99,2,FALSE)</f>
        <v>135000</v>
      </c>
      <c r="H313" s="33" t="s">
        <v>65</v>
      </c>
      <c r="I313" s="21">
        <f>VLOOKUP(H313,Sheet2!$A$3:$B$99,2,FALSE)</f>
        <v>480000</v>
      </c>
      <c r="J313" s="135" t="s">
        <v>170</v>
      </c>
      <c r="K313" s="24">
        <f>VLOOKUP(J313,Sheet2!$A$3:$B$99,2,FALSE)</f>
        <v>10000</v>
      </c>
      <c r="L313" s="34" t="s">
        <v>96</v>
      </c>
      <c r="M313" s="24">
        <f>VLOOKUP(L313,Sheet2!$A$3:$B$99,2,FALSE)</f>
        <v>92833</v>
      </c>
      <c r="N313" s="35" t="s">
        <v>72</v>
      </c>
      <c r="O313" s="26">
        <f>VLOOKUP(N313,Sheet2!$A$3:$B$99,2,FALSE)</f>
        <v>92833</v>
      </c>
      <c r="P313" s="35" t="s">
        <v>175</v>
      </c>
      <c r="Q313" s="26">
        <f>VLOOKUP(P313,Sheet2!$A$3:$B$99,2,FALSE)</f>
        <v>54000</v>
      </c>
      <c r="R313" s="35" t="s">
        <v>178</v>
      </c>
      <c r="S313" s="26">
        <f>VLOOKUP(R313,Sheet2!$A$3:$B$99,2,FALSE)</f>
        <v>54000</v>
      </c>
      <c r="T313" s="36" t="s">
        <v>86</v>
      </c>
      <c r="U313" s="27">
        <f>VLOOKUP(T313,Sheet2!$A$3:$B$99,2,FALSE)</f>
        <v>120000</v>
      </c>
      <c r="V313" s="36" t="s">
        <v>184</v>
      </c>
      <c r="W313" s="27">
        <f>VLOOKUP(V313,Sheet2!$A$3:$B$99,2,FALSE)</f>
        <v>68000</v>
      </c>
      <c r="X313" s="132" t="s">
        <v>191</v>
      </c>
      <c r="Y313" s="27">
        <f>VLOOKUP(X313,Sheet2!$A$3:$B$99,2,FALSE)</f>
        <v>10000</v>
      </c>
      <c r="Z313" s="128" t="s">
        <v>97</v>
      </c>
      <c r="AA313" s="29">
        <f>VLOOKUP(Z313,Sheet2!$A$3:$B$99,2,FALSE)</f>
        <v>10000</v>
      </c>
      <c r="AB313" s="142" t="s">
        <v>78</v>
      </c>
      <c r="AC313" s="29">
        <f>VLOOKUP(AB313,Sheet2!$A$3:$B$99,2,FALSE)</f>
        <v>10000</v>
      </c>
      <c r="AD313" s="129" t="s">
        <v>198</v>
      </c>
      <c r="AE313" s="30">
        <f>VLOOKUP(AD313,Sheet2!$A$3:$B$99,2,FALSE)</f>
        <v>0</v>
      </c>
      <c r="AF313" s="131" t="s">
        <v>202</v>
      </c>
      <c r="AG313" s="30">
        <f>VLOOKUP(AF313,Sheet2!$A$3:$B$99,2,FALSE)</f>
        <v>0</v>
      </c>
    </row>
    <row r="314" spans="1:33" ht="9.6999999999999993" customHeight="1">
      <c r="A314" s="50">
        <v>313</v>
      </c>
      <c r="B314" s="49" t="s">
        <v>824</v>
      </c>
      <c r="C314" s="52" t="s">
        <v>823</v>
      </c>
      <c r="D314" s="54" t="s">
        <v>826</v>
      </c>
      <c r="E314" s="19">
        <f t="shared" si="4"/>
        <v>1133600</v>
      </c>
      <c r="F314" s="32" t="s">
        <v>65</v>
      </c>
      <c r="G314" s="21">
        <f>VLOOKUP(F314,Sheet2!$A$3:$B$99,2,FALSE)</f>
        <v>480000</v>
      </c>
      <c r="H314" s="33" t="s">
        <v>61</v>
      </c>
      <c r="I314" s="21">
        <f>VLOOKUP(H314,Sheet2!$A$3:$B$99,2,FALSE)</f>
        <v>68000</v>
      </c>
      <c r="J314" s="136" t="s">
        <v>33</v>
      </c>
      <c r="K314" s="24">
        <f>VLOOKUP(J314,Sheet2!$A$3:$B$99,2,FALSE)</f>
        <v>10000</v>
      </c>
      <c r="L314" s="34" t="s">
        <v>95</v>
      </c>
      <c r="M314" s="24">
        <f>VLOOKUP(L314,Sheet2!$A$3:$B$99,2,FALSE)</f>
        <v>40000</v>
      </c>
      <c r="N314" s="35" t="s">
        <v>68</v>
      </c>
      <c r="O314" s="26">
        <f>VLOOKUP(N314,Sheet2!$A$3:$B$99,2,FALSE)</f>
        <v>196000</v>
      </c>
      <c r="P314" s="35" t="s">
        <v>175</v>
      </c>
      <c r="Q314" s="26">
        <f>VLOOKUP(P314,Sheet2!$A$3:$B$99,2,FALSE)</f>
        <v>54000</v>
      </c>
      <c r="R314" s="35" t="s">
        <v>179</v>
      </c>
      <c r="S314" s="26">
        <f>VLOOKUP(R314,Sheet2!$A$3:$B$99,2,FALSE)</f>
        <v>155000</v>
      </c>
      <c r="T314" s="132" t="s">
        <v>75</v>
      </c>
      <c r="U314" s="27">
        <f>VLOOKUP(T314,Sheet2!$A$3:$B$99,2,FALSE)</f>
        <v>10000</v>
      </c>
      <c r="V314" s="36" t="s">
        <v>189</v>
      </c>
      <c r="W314" s="27">
        <f>VLOOKUP(V314,Sheet2!$A$3:$B$99,2,FALSE)</f>
        <v>27400</v>
      </c>
      <c r="X314" s="132" t="s">
        <v>191</v>
      </c>
      <c r="Y314" s="27">
        <f>VLOOKUP(X314,Sheet2!$A$3:$B$99,2,FALSE)</f>
        <v>10000</v>
      </c>
      <c r="Z314" s="37" t="s">
        <v>38</v>
      </c>
      <c r="AA314" s="29">
        <f>VLOOKUP(Z314,Sheet2!$A$3:$B$99,2,FALSE)</f>
        <v>23200</v>
      </c>
      <c r="AB314" s="142" t="s">
        <v>78</v>
      </c>
      <c r="AC314" s="29">
        <f>VLOOKUP(AB314,Sheet2!$A$3:$B$99,2,FALSE)</f>
        <v>10000</v>
      </c>
      <c r="AD314" s="137" t="s">
        <v>196</v>
      </c>
      <c r="AE314" s="30">
        <f>VLOOKUP(AD314,Sheet2!$A$3:$B$99,2,FALSE)</f>
        <v>50000</v>
      </c>
      <c r="AF314" s="131" t="s">
        <v>201</v>
      </c>
      <c r="AG314" s="30">
        <f>VLOOKUP(AF314,Sheet2!$A$3:$B$99,2,FALSE)</f>
        <v>0</v>
      </c>
    </row>
    <row r="315" spans="1:33" ht="9.6999999999999993" customHeight="1">
      <c r="A315" s="48">
        <v>314</v>
      </c>
      <c r="B315" s="49" t="s">
        <v>480</v>
      </c>
      <c r="C315" s="52" t="s">
        <v>479</v>
      </c>
      <c r="D315" s="54" t="s">
        <v>480</v>
      </c>
      <c r="E315" s="19">
        <f t="shared" si="4"/>
        <v>1131833</v>
      </c>
      <c r="F315" s="32" t="s">
        <v>65</v>
      </c>
      <c r="G315" s="21">
        <f>VLOOKUP(F315,Sheet2!$A$3:$B$99,2,FALSE)</f>
        <v>480000</v>
      </c>
      <c r="H315" s="33" t="s">
        <v>53</v>
      </c>
      <c r="I315" s="21">
        <f>VLOOKUP(H315,Sheet2!$A$3:$B$99,2,FALSE)</f>
        <v>40000</v>
      </c>
      <c r="J315" s="34" t="s">
        <v>95</v>
      </c>
      <c r="K315" s="24">
        <f>VLOOKUP(J315,Sheet2!$A$3:$B$99,2,FALSE)</f>
        <v>40000</v>
      </c>
      <c r="L315" s="34" t="s">
        <v>59</v>
      </c>
      <c r="M315" s="24">
        <f>VLOOKUP(L315,Sheet2!$A$3:$B$99,2,FALSE)</f>
        <v>30000</v>
      </c>
      <c r="N315" s="35" t="s">
        <v>40</v>
      </c>
      <c r="O315" s="26">
        <f>VLOOKUP(N315,Sheet2!$A$3:$B$99,2,FALSE)</f>
        <v>92833</v>
      </c>
      <c r="P315" s="35" t="s">
        <v>179</v>
      </c>
      <c r="Q315" s="26">
        <f>VLOOKUP(P315,Sheet2!$A$3:$B$99,2,FALSE)</f>
        <v>155000</v>
      </c>
      <c r="R315" s="35" t="s">
        <v>105</v>
      </c>
      <c r="S315" s="26">
        <f>VLOOKUP(R315,Sheet2!$A$3:$B$99,2,FALSE)</f>
        <v>54000</v>
      </c>
      <c r="T315" s="132" t="s">
        <v>75</v>
      </c>
      <c r="U315" s="27">
        <f>VLOOKUP(T315,Sheet2!$A$3:$B$99,2,FALSE)</f>
        <v>10000</v>
      </c>
      <c r="V315" s="36" t="s">
        <v>86</v>
      </c>
      <c r="W315" s="27">
        <f>VLOOKUP(V315,Sheet2!$A$3:$B$99,2,FALSE)</f>
        <v>120000</v>
      </c>
      <c r="X315" s="36" t="s">
        <v>77</v>
      </c>
      <c r="Y315" s="27">
        <f>VLOOKUP(X315,Sheet2!$A$3:$B$99,2,FALSE)</f>
        <v>40000</v>
      </c>
      <c r="Z315" s="128" t="s">
        <v>97</v>
      </c>
      <c r="AA315" s="29">
        <f>VLOOKUP(Z315,Sheet2!$A$3:$B$99,2,FALSE)</f>
        <v>10000</v>
      </c>
      <c r="AB315" s="142" t="s">
        <v>78</v>
      </c>
      <c r="AC315" s="29">
        <f>VLOOKUP(AB315,Sheet2!$A$3:$B$99,2,FALSE)</f>
        <v>10000</v>
      </c>
      <c r="AD315" s="137" t="s">
        <v>196</v>
      </c>
      <c r="AE315" s="30">
        <f>VLOOKUP(AD315,Sheet2!$A$3:$B$99,2,FALSE)</f>
        <v>50000</v>
      </c>
      <c r="AF315" s="131" t="s">
        <v>198</v>
      </c>
      <c r="AG315" s="30">
        <f>VLOOKUP(AF315,Sheet2!$A$3:$B$99,2,FALSE)</f>
        <v>0</v>
      </c>
    </row>
    <row r="316" spans="1:33" ht="9.6999999999999993" customHeight="1">
      <c r="A316" s="48">
        <v>315</v>
      </c>
      <c r="B316" s="49" t="s">
        <v>497</v>
      </c>
      <c r="C316" s="52" t="s">
        <v>496</v>
      </c>
      <c r="D316" s="125" t="s">
        <v>249</v>
      </c>
      <c r="E316" s="19">
        <f t="shared" si="4"/>
        <v>1129033</v>
      </c>
      <c r="F316" s="32" t="s">
        <v>65</v>
      </c>
      <c r="G316" s="21">
        <f>VLOOKUP(F316,Sheet2!$A$3:$B$99,2,FALSE)</f>
        <v>480000</v>
      </c>
      <c r="H316" s="33" t="s">
        <v>53</v>
      </c>
      <c r="I316" s="21">
        <f>VLOOKUP(H316,Sheet2!$A$3:$B$99,2,FALSE)</f>
        <v>40000</v>
      </c>
      <c r="J316" s="135" t="s">
        <v>170</v>
      </c>
      <c r="K316" s="24">
        <f>VLOOKUP(J316,Sheet2!$A$3:$B$99,2,FALSE)</f>
        <v>10000</v>
      </c>
      <c r="L316" s="140" t="s">
        <v>104</v>
      </c>
      <c r="M316" s="24">
        <f>VLOOKUP(L316,Sheet2!$A$3:$B$99,2,FALSE)</f>
        <v>10000</v>
      </c>
      <c r="N316" s="35" t="s">
        <v>81</v>
      </c>
      <c r="O316" s="26">
        <f>VLOOKUP(N316,Sheet2!$A$3:$B$99,2,FALSE)</f>
        <v>196000</v>
      </c>
      <c r="P316" s="35" t="s">
        <v>72</v>
      </c>
      <c r="Q316" s="26">
        <f>VLOOKUP(P316,Sheet2!$A$3:$B$99,2,FALSE)</f>
        <v>92833</v>
      </c>
      <c r="R316" s="35" t="s">
        <v>179</v>
      </c>
      <c r="S316" s="26">
        <f>VLOOKUP(R316,Sheet2!$A$3:$B$99,2,FALSE)</f>
        <v>155000</v>
      </c>
      <c r="T316" s="132" t="s">
        <v>75</v>
      </c>
      <c r="U316" s="27">
        <f>VLOOKUP(T316,Sheet2!$A$3:$B$99,2,FALSE)</f>
        <v>10000</v>
      </c>
      <c r="V316" s="36" t="s">
        <v>180</v>
      </c>
      <c r="W316" s="27">
        <f>VLOOKUP(V316,Sheet2!$A$3:$B$99,2,FALSE)</f>
        <v>24600</v>
      </c>
      <c r="X316" s="36" t="s">
        <v>189</v>
      </c>
      <c r="Y316" s="27">
        <f>VLOOKUP(X316,Sheet2!$A$3:$B$99,2,FALSE)</f>
        <v>27400</v>
      </c>
      <c r="Z316" s="37" t="s">
        <v>38</v>
      </c>
      <c r="AA316" s="29">
        <f>VLOOKUP(Z316,Sheet2!$A$3:$B$99,2,FALSE)</f>
        <v>23200</v>
      </c>
      <c r="AB316" s="128" t="s">
        <v>97</v>
      </c>
      <c r="AC316" s="29">
        <f>VLOOKUP(AB316,Sheet2!$A$3:$B$99,2,FALSE)</f>
        <v>10000</v>
      </c>
      <c r="AD316" s="137" t="s">
        <v>196</v>
      </c>
      <c r="AE316" s="30">
        <f>VLOOKUP(AD316,Sheet2!$A$3:$B$99,2,FALSE)</f>
        <v>50000</v>
      </c>
      <c r="AF316" s="131" t="s">
        <v>201</v>
      </c>
      <c r="AG316" s="30">
        <f>VLOOKUP(AF316,Sheet2!$A$3:$B$99,2,FALSE)</f>
        <v>0</v>
      </c>
    </row>
    <row r="317" spans="1:33" ht="9.6999999999999993" customHeight="1">
      <c r="A317" s="50">
        <v>316</v>
      </c>
      <c r="B317" s="51" t="s">
        <v>123</v>
      </c>
      <c r="C317" s="52" t="s">
        <v>263</v>
      </c>
      <c r="D317" s="54" t="s">
        <v>262</v>
      </c>
      <c r="E317" s="19">
        <f t="shared" si="4"/>
        <v>1128633</v>
      </c>
      <c r="F317" s="32" t="s">
        <v>65</v>
      </c>
      <c r="G317" s="21">
        <f>VLOOKUP(F317,Sheet2!$A$3:$B$99,2,FALSE)</f>
        <v>480000</v>
      </c>
      <c r="H317" s="33" t="s">
        <v>35</v>
      </c>
      <c r="I317" s="21">
        <f>VLOOKUP(H317,Sheet2!$A$3:$B$99,2,FALSE)</f>
        <v>40000</v>
      </c>
      <c r="J317" s="34" t="s">
        <v>73</v>
      </c>
      <c r="K317" s="24">
        <f>VLOOKUP(J317,Sheet2!$A$3:$B$99,2,FALSE)</f>
        <v>68000</v>
      </c>
      <c r="L317" s="34" t="s">
        <v>96</v>
      </c>
      <c r="M317" s="24">
        <f>VLOOKUP(L317,Sheet2!$A$3:$B$99,2,FALSE)</f>
        <v>92833</v>
      </c>
      <c r="N317" s="35" t="s">
        <v>178</v>
      </c>
      <c r="O317" s="26">
        <f>VLOOKUP(N317,Sheet2!$A$3:$B$99,2,FALSE)</f>
        <v>54000</v>
      </c>
      <c r="P317" s="141" t="s">
        <v>106</v>
      </c>
      <c r="Q317" s="26">
        <f>VLOOKUP(P317,Sheet2!$A$3:$B$99,2,FALSE)</f>
        <v>10000</v>
      </c>
      <c r="R317" s="35" t="s">
        <v>32</v>
      </c>
      <c r="S317" s="26">
        <f>VLOOKUP(R317,Sheet2!$A$3:$B$99,2,FALSE)</f>
        <v>270000</v>
      </c>
      <c r="T317" s="132" t="s">
        <v>75</v>
      </c>
      <c r="U317" s="27">
        <f>VLOOKUP(T317,Sheet2!$A$3:$B$99,2,FALSE)</f>
        <v>10000</v>
      </c>
      <c r="V317" s="132" t="s">
        <v>191</v>
      </c>
      <c r="W317" s="27">
        <f>VLOOKUP(V317,Sheet2!$A$3:$B$99,2,FALSE)</f>
        <v>10000</v>
      </c>
      <c r="X317" s="139" t="s">
        <v>82</v>
      </c>
      <c r="Y317" s="27">
        <f>VLOOKUP(X317,Sheet2!$A$3:$B$99,2,FALSE)</f>
        <v>10000</v>
      </c>
      <c r="Z317" s="37" t="s">
        <v>76</v>
      </c>
      <c r="AA317" s="29">
        <f>VLOOKUP(Z317,Sheet2!$A$3:$B$99,2,FALSE)</f>
        <v>23800</v>
      </c>
      <c r="AB317" s="128" t="s">
        <v>44</v>
      </c>
      <c r="AC317" s="29">
        <f>VLOOKUP(AB317,Sheet2!$A$3:$B$99,2,FALSE)</f>
        <v>10000</v>
      </c>
      <c r="AD317" s="137" t="s">
        <v>196</v>
      </c>
      <c r="AE317" s="30">
        <f>VLOOKUP(AD317,Sheet2!$A$3:$B$99,2,FALSE)</f>
        <v>50000</v>
      </c>
      <c r="AF317" s="131" t="s">
        <v>202</v>
      </c>
      <c r="AG317" s="30">
        <f>VLOOKUP(AF317,Sheet2!$A$3:$B$99,2,FALSE)</f>
        <v>0</v>
      </c>
    </row>
    <row r="318" spans="1:33" ht="9.6999999999999993" customHeight="1">
      <c r="A318" s="50">
        <v>317</v>
      </c>
      <c r="B318" s="49" t="s">
        <v>759</v>
      </c>
      <c r="C318" s="52" t="s">
        <v>758</v>
      </c>
      <c r="D318" s="54" t="s">
        <v>759</v>
      </c>
      <c r="E318" s="19">
        <f t="shared" si="4"/>
        <v>1120033</v>
      </c>
      <c r="F318" s="32" t="s">
        <v>61</v>
      </c>
      <c r="G318" s="21">
        <f>VLOOKUP(F318,Sheet2!$A$3:$B$99,2,FALSE)</f>
        <v>68000</v>
      </c>
      <c r="H318" s="33" t="s">
        <v>53</v>
      </c>
      <c r="I318" s="21">
        <f>VLOOKUP(H318,Sheet2!$A$3:$B$99,2,FALSE)</f>
        <v>40000</v>
      </c>
      <c r="J318" s="34" t="s">
        <v>95</v>
      </c>
      <c r="K318" s="24">
        <f>VLOOKUP(J318,Sheet2!$A$3:$B$99,2,FALSE)</f>
        <v>40000</v>
      </c>
      <c r="L318" s="34" t="s">
        <v>59</v>
      </c>
      <c r="M318" s="24">
        <f>VLOOKUP(L318,Sheet2!$A$3:$B$99,2,FALSE)</f>
        <v>30000</v>
      </c>
      <c r="N318" s="35" t="s">
        <v>81</v>
      </c>
      <c r="O318" s="26">
        <f>VLOOKUP(N318,Sheet2!$A$3:$B$99,2,FALSE)</f>
        <v>196000</v>
      </c>
      <c r="P318" s="35" t="s">
        <v>172</v>
      </c>
      <c r="Q318" s="26">
        <f>VLOOKUP(P318,Sheet2!$A$3:$B$99,2,FALSE)</f>
        <v>335000</v>
      </c>
      <c r="R318" s="35" t="s">
        <v>179</v>
      </c>
      <c r="S318" s="26">
        <f>VLOOKUP(R318,Sheet2!$A$3:$B$99,2,FALSE)</f>
        <v>155000</v>
      </c>
      <c r="T318" s="36" t="s">
        <v>86</v>
      </c>
      <c r="U318" s="27">
        <f>VLOOKUP(T318,Sheet2!$A$3:$B$99,2,FALSE)</f>
        <v>120000</v>
      </c>
      <c r="V318" s="132" t="s">
        <v>190</v>
      </c>
      <c r="W318" s="27">
        <f>VLOOKUP(V318,Sheet2!$A$3:$B$99,2,FALSE)</f>
        <v>10000</v>
      </c>
      <c r="X318" s="36" t="s">
        <v>194</v>
      </c>
      <c r="Y318" s="27">
        <f>VLOOKUP(X318,Sheet2!$A$3:$B$99,2,FALSE)</f>
        <v>92833</v>
      </c>
      <c r="Z318" s="37" t="s">
        <v>38</v>
      </c>
      <c r="AA318" s="29">
        <f>VLOOKUP(Z318,Sheet2!$A$3:$B$99,2,FALSE)</f>
        <v>23200</v>
      </c>
      <c r="AB318" s="128" t="s">
        <v>207</v>
      </c>
      <c r="AC318" s="29">
        <f>VLOOKUP(AB318,Sheet2!$A$3:$B$99,2,FALSE)</f>
        <v>10000</v>
      </c>
      <c r="AD318" s="129" t="s">
        <v>198</v>
      </c>
      <c r="AE318" s="30">
        <f>VLOOKUP(AD318,Sheet2!$A$3:$B$99,2,FALSE)</f>
        <v>0</v>
      </c>
      <c r="AF318" s="131" t="s">
        <v>202</v>
      </c>
      <c r="AG318" s="30">
        <f>VLOOKUP(AF318,Sheet2!$A$3:$B$99,2,FALSE)</f>
        <v>0</v>
      </c>
    </row>
    <row r="319" spans="1:33" ht="9.6999999999999993" customHeight="1">
      <c r="A319" s="48">
        <v>318</v>
      </c>
      <c r="B319" s="49" t="s">
        <v>656</v>
      </c>
      <c r="C319" s="52" t="s">
        <v>655</v>
      </c>
      <c r="D319" s="54" t="s">
        <v>656</v>
      </c>
      <c r="E319" s="19">
        <f t="shared" si="4"/>
        <v>1115033</v>
      </c>
      <c r="F319" s="32" t="s">
        <v>61</v>
      </c>
      <c r="G319" s="21">
        <f>VLOOKUP(F319,Sheet2!$A$3:$B$99,2,FALSE)</f>
        <v>68000</v>
      </c>
      <c r="H319" s="33" t="s">
        <v>65</v>
      </c>
      <c r="I319" s="21">
        <f>VLOOKUP(H319,Sheet2!$A$3:$B$99,2,FALSE)</f>
        <v>480000</v>
      </c>
      <c r="J319" s="140" t="s">
        <v>58</v>
      </c>
      <c r="K319" s="24">
        <f>VLOOKUP(J319,Sheet2!$A$3:$B$99,2,FALSE)</f>
        <v>10000</v>
      </c>
      <c r="L319" s="34" t="s">
        <v>95</v>
      </c>
      <c r="M319" s="24">
        <f>VLOOKUP(L319,Sheet2!$A$3:$B$99,2,FALSE)</f>
        <v>40000</v>
      </c>
      <c r="N319" s="35" t="s">
        <v>109</v>
      </c>
      <c r="O319" s="26">
        <f>VLOOKUP(N319,Sheet2!$A$3:$B$99,2,FALSE)</f>
        <v>68000</v>
      </c>
      <c r="P319" s="35" t="s">
        <v>72</v>
      </c>
      <c r="Q319" s="26">
        <f>VLOOKUP(P319,Sheet2!$A$3:$B$99,2,FALSE)</f>
        <v>92833</v>
      </c>
      <c r="R319" s="35" t="s">
        <v>179</v>
      </c>
      <c r="S319" s="26">
        <f>VLOOKUP(R319,Sheet2!$A$3:$B$99,2,FALSE)</f>
        <v>155000</v>
      </c>
      <c r="T319" s="132" t="s">
        <v>75</v>
      </c>
      <c r="U319" s="27">
        <f>VLOOKUP(T319,Sheet2!$A$3:$B$99,2,FALSE)</f>
        <v>10000</v>
      </c>
      <c r="V319" s="36" t="s">
        <v>184</v>
      </c>
      <c r="W319" s="27">
        <f>VLOOKUP(V319,Sheet2!$A$3:$B$99,2,FALSE)</f>
        <v>68000</v>
      </c>
      <c r="X319" s="36" t="s">
        <v>192</v>
      </c>
      <c r="Y319" s="27">
        <f>VLOOKUP(X319,Sheet2!$A$3:$B$99,2,FALSE)</f>
        <v>40000</v>
      </c>
      <c r="Z319" s="37" t="s">
        <v>38</v>
      </c>
      <c r="AA319" s="29">
        <f>VLOOKUP(Z319,Sheet2!$A$3:$B$99,2,FALSE)</f>
        <v>23200</v>
      </c>
      <c r="AB319" s="142" t="s">
        <v>78</v>
      </c>
      <c r="AC319" s="29">
        <f>VLOOKUP(AB319,Sheet2!$A$3:$B$99,2,FALSE)</f>
        <v>10000</v>
      </c>
      <c r="AD319" s="137" t="s">
        <v>196</v>
      </c>
      <c r="AE319" s="30">
        <f>VLOOKUP(AD319,Sheet2!$A$3:$B$99,2,FALSE)</f>
        <v>50000</v>
      </c>
      <c r="AF319" s="131" t="s">
        <v>201</v>
      </c>
      <c r="AG319" s="30">
        <f>VLOOKUP(AF319,Sheet2!$A$3:$B$99,2,FALSE)</f>
        <v>0</v>
      </c>
    </row>
    <row r="320" spans="1:33" ht="9.6999999999999993" customHeight="1">
      <c r="A320" s="48">
        <v>319</v>
      </c>
      <c r="B320" s="49" t="s">
        <v>419</v>
      </c>
      <c r="C320" s="52" t="s">
        <v>418</v>
      </c>
      <c r="D320" s="56" t="s">
        <v>419</v>
      </c>
      <c r="E320" s="19">
        <f t="shared" si="4"/>
        <v>1110433</v>
      </c>
      <c r="F320" s="32" t="s">
        <v>61</v>
      </c>
      <c r="G320" s="21">
        <f>VLOOKUP(F320,Sheet2!$A$3:$B$99,2,FALSE)</f>
        <v>68000</v>
      </c>
      <c r="H320" s="33" t="s">
        <v>65</v>
      </c>
      <c r="I320" s="21">
        <f>VLOOKUP(H320,Sheet2!$A$3:$B$99,2,FALSE)</f>
        <v>480000</v>
      </c>
      <c r="J320" s="34" t="s">
        <v>95</v>
      </c>
      <c r="K320" s="24">
        <f>VLOOKUP(J320,Sheet2!$A$3:$B$99,2,FALSE)</f>
        <v>40000</v>
      </c>
      <c r="L320" s="34" t="s">
        <v>59</v>
      </c>
      <c r="M320" s="24">
        <f>VLOOKUP(L320,Sheet2!$A$3:$B$99,2,FALSE)</f>
        <v>30000</v>
      </c>
      <c r="N320" s="35" t="s">
        <v>72</v>
      </c>
      <c r="O320" s="26">
        <f>VLOOKUP(N320,Sheet2!$A$3:$B$99,2,FALSE)</f>
        <v>92833</v>
      </c>
      <c r="P320" s="35" t="s">
        <v>178</v>
      </c>
      <c r="Q320" s="26">
        <f>VLOOKUP(P320,Sheet2!$A$3:$B$99,2,FALSE)</f>
        <v>54000</v>
      </c>
      <c r="R320" s="35" t="s">
        <v>179</v>
      </c>
      <c r="S320" s="26">
        <f>VLOOKUP(R320,Sheet2!$A$3:$B$99,2,FALSE)</f>
        <v>155000</v>
      </c>
      <c r="T320" s="36" t="s">
        <v>86</v>
      </c>
      <c r="U320" s="27">
        <f>VLOOKUP(T320,Sheet2!$A$3:$B$99,2,FALSE)</f>
        <v>120000</v>
      </c>
      <c r="V320" s="139" t="s">
        <v>82</v>
      </c>
      <c r="W320" s="27">
        <f>VLOOKUP(V320,Sheet2!$A$3:$B$99,2,FALSE)</f>
        <v>10000</v>
      </c>
      <c r="X320" s="36" t="s">
        <v>189</v>
      </c>
      <c r="Y320" s="27">
        <f>VLOOKUP(X320,Sheet2!$A$3:$B$99,2,FALSE)</f>
        <v>27400</v>
      </c>
      <c r="Z320" s="37" t="s">
        <v>38</v>
      </c>
      <c r="AA320" s="29">
        <f>VLOOKUP(Z320,Sheet2!$A$3:$B$99,2,FALSE)</f>
        <v>23200</v>
      </c>
      <c r="AB320" s="142" t="s">
        <v>78</v>
      </c>
      <c r="AC320" s="29">
        <f>VLOOKUP(AB320,Sheet2!$A$3:$B$99,2,FALSE)</f>
        <v>10000</v>
      </c>
      <c r="AD320" s="129" t="s">
        <v>198</v>
      </c>
      <c r="AE320" s="30">
        <f>VLOOKUP(AD320,Sheet2!$A$3:$B$99,2,FALSE)</f>
        <v>0</v>
      </c>
      <c r="AF320" s="131" t="s">
        <v>202</v>
      </c>
      <c r="AG320" s="30">
        <f>VLOOKUP(AF320,Sheet2!$A$3:$B$99,2,FALSE)</f>
        <v>0</v>
      </c>
    </row>
    <row r="321" spans="1:33" ht="9.6999999999999993" customHeight="1">
      <c r="A321" s="50">
        <v>320</v>
      </c>
      <c r="B321" s="49" t="s">
        <v>827</v>
      </c>
      <c r="C321" s="52" t="s">
        <v>823</v>
      </c>
      <c r="D321" s="54" t="s">
        <v>826</v>
      </c>
      <c r="E321" s="19">
        <f t="shared" si="4"/>
        <v>1108866</v>
      </c>
      <c r="F321" s="32" t="s">
        <v>65</v>
      </c>
      <c r="G321" s="21">
        <f>VLOOKUP(F321,Sheet2!$A$3:$B$99,2,FALSE)</f>
        <v>480000</v>
      </c>
      <c r="H321" s="33" t="s">
        <v>53</v>
      </c>
      <c r="I321" s="21">
        <f>VLOOKUP(H321,Sheet2!$A$3:$B$99,2,FALSE)</f>
        <v>40000</v>
      </c>
      <c r="J321" s="140" t="s">
        <v>104</v>
      </c>
      <c r="K321" s="24">
        <f>VLOOKUP(J321,Sheet2!$A$3:$B$99,2,FALSE)</f>
        <v>10000</v>
      </c>
      <c r="L321" s="34" t="s">
        <v>96</v>
      </c>
      <c r="M321" s="24">
        <f>VLOOKUP(L321,Sheet2!$A$3:$B$99,2,FALSE)</f>
        <v>92833</v>
      </c>
      <c r="N321" s="35" t="s">
        <v>32</v>
      </c>
      <c r="O321" s="26">
        <f>VLOOKUP(N321,Sheet2!$A$3:$B$99,2,FALSE)</f>
        <v>270000</v>
      </c>
      <c r="P321" s="35" t="s">
        <v>72</v>
      </c>
      <c r="Q321" s="26">
        <f>VLOOKUP(P321,Sheet2!$A$3:$B$99,2,FALSE)</f>
        <v>92833</v>
      </c>
      <c r="R321" s="133" t="s">
        <v>54</v>
      </c>
      <c r="S321" s="26">
        <f>VLOOKUP(R321,Sheet2!$A$3:$B$99,2,FALSE)</f>
        <v>10000</v>
      </c>
      <c r="T321" s="139" t="s">
        <v>183</v>
      </c>
      <c r="U321" s="27">
        <f>VLOOKUP(T321,Sheet2!$A$3:$B$99,2,FALSE)</f>
        <v>10000</v>
      </c>
      <c r="V321" s="139" t="s">
        <v>193</v>
      </c>
      <c r="W321" s="27">
        <f>VLOOKUP(V321,Sheet2!$A$3:$B$99,2,FALSE)</f>
        <v>10000</v>
      </c>
      <c r="X321" s="139" t="s">
        <v>169</v>
      </c>
      <c r="Y321" s="27">
        <f>VLOOKUP(X321,Sheet2!$A$3:$B$99,2,FALSE)</f>
        <v>10000</v>
      </c>
      <c r="Z321" s="37" t="s">
        <v>38</v>
      </c>
      <c r="AA321" s="29">
        <f>VLOOKUP(Z321,Sheet2!$A$3:$B$99,2,FALSE)</f>
        <v>23200</v>
      </c>
      <c r="AB321" s="142" t="s">
        <v>78</v>
      </c>
      <c r="AC321" s="29">
        <f>VLOOKUP(AB321,Sheet2!$A$3:$B$99,2,FALSE)</f>
        <v>10000</v>
      </c>
      <c r="AD321" s="137" t="s">
        <v>196</v>
      </c>
      <c r="AE321" s="30">
        <f>VLOOKUP(AD321,Sheet2!$A$3:$B$99,2,FALSE)</f>
        <v>50000</v>
      </c>
      <c r="AF321" s="131" t="s">
        <v>202</v>
      </c>
      <c r="AG321" s="30">
        <f>VLOOKUP(AF321,Sheet2!$A$3:$B$99,2,FALSE)</f>
        <v>0</v>
      </c>
    </row>
    <row r="322" spans="1:33" ht="9.6999999999999993" customHeight="1">
      <c r="A322" s="50">
        <v>321</v>
      </c>
      <c r="B322" s="49" t="s">
        <v>413</v>
      </c>
      <c r="C322" s="52" t="s">
        <v>415</v>
      </c>
      <c r="D322" s="54" t="s">
        <v>393</v>
      </c>
      <c r="E322" s="19">
        <f t="shared" ref="E322:E386" si="5">SUM(G322)+I322+K322+M322+O322+Q322+S322+U322+W322+Y322+AA322+AC322+AE322+AG322</f>
        <v>1108033</v>
      </c>
      <c r="F322" s="32" t="s">
        <v>52</v>
      </c>
      <c r="G322" s="21">
        <f>VLOOKUP(F322,Sheet2!$A$3:$B$99,2,FALSE)</f>
        <v>135000</v>
      </c>
      <c r="H322" s="33" t="s">
        <v>61</v>
      </c>
      <c r="I322" s="21">
        <f>VLOOKUP(H322,Sheet2!$A$3:$B$99,2,FALSE)</f>
        <v>68000</v>
      </c>
      <c r="J322" s="34" t="s">
        <v>95</v>
      </c>
      <c r="K322" s="24">
        <f>VLOOKUP(J322,Sheet2!$A$3:$B$99,2,FALSE)</f>
        <v>40000</v>
      </c>
      <c r="L322" s="34" t="s">
        <v>96</v>
      </c>
      <c r="M322" s="24">
        <f>VLOOKUP(L322,Sheet2!$A$3:$B$99,2,FALSE)</f>
        <v>92833</v>
      </c>
      <c r="N322" s="35" t="s">
        <v>109</v>
      </c>
      <c r="O322" s="26">
        <f>VLOOKUP(N322,Sheet2!$A$3:$B$99,2,FALSE)</f>
        <v>68000</v>
      </c>
      <c r="P322" s="35" t="s">
        <v>172</v>
      </c>
      <c r="Q322" s="26">
        <f>VLOOKUP(P322,Sheet2!$A$3:$B$99,2,FALSE)</f>
        <v>335000</v>
      </c>
      <c r="R322" s="35" t="s">
        <v>68</v>
      </c>
      <c r="S322" s="26">
        <f>VLOOKUP(R322,Sheet2!$A$3:$B$99,2,FALSE)</f>
        <v>196000</v>
      </c>
      <c r="T322" s="36" t="s">
        <v>86</v>
      </c>
      <c r="U322" s="27">
        <f>VLOOKUP(T322,Sheet2!$A$3:$B$99,2,FALSE)</f>
        <v>120000</v>
      </c>
      <c r="V322" s="139" t="s">
        <v>110</v>
      </c>
      <c r="W322" s="27">
        <f>VLOOKUP(V322,Sheet2!$A$3:$B$99,2,FALSE)</f>
        <v>10000</v>
      </c>
      <c r="X322" s="139" t="s">
        <v>82</v>
      </c>
      <c r="Y322" s="27">
        <f>VLOOKUP(X322,Sheet2!$A$3:$B$99,2,FALSE)</f>
        <v>10000</v>
      </c>
      <c r="Z322" s="37" t="s">
        <v>38</v>
      </c>
      <c r="AA322" s="29">
        <f>VLOOKUP(Z322,Sheet2!$A$3:$B$99,2,FALSE)</f>
        <v>23200</v>
      </c>
      <c r="AB322" s="128" t="s">
        <v>207</v>
      </c>
      <c r="AC322" s="29">
        <f>VLOOKUP(AB322,Sheet2!$A$3:$B$99,2,FALSE)</f>
        <v>10000</v>
      </c>
      <c r="AD322" s="129" t="s">
        <v>199</v>
      </c>
      <c r="AE322" s="30">
        <f>VLOOKUP(AD322,Sheet2!$A$3:$B$99,2,FALSE)</f>
        <v>0</v>
      </c>
      <c r="AF322" s="131" t="s">
        <v>202</v>
      </c>
      <c r="AG322" s="30">
        <f>VLOOKUP(AF322,Sheet2!$A$3:$B$99,2,FALSE)</f>
        <v>0</v>
      </c>
    </row>
    <row r="323" spans="1:33" ht="9.6999999999999993" customHeight="1">
      <c r="A323" s="48">
        <v>322</v>
      </c>
      <c r="B323" s="49" t="s">
        <v>253</v>
      </c>
      <c r="C323" s="52" t="s">
        <v>120</v>
      </c>
      <c r="D323" s="54" t="s">
        <v>121</v>
      </c>
      <c r="E323" s="19">
        <f t="shared" si="5"/>
        <v>1100200</v>
      </c>
      <c r="F323" s="32" t="s">
        <v>41</v>
      </c>
      <c r="G323" s="21">
        <f>VLOOKUP(F323,Sheet2!$A$3:$B$99,2,FALSE)</f>
        <v>335000</v>
      </c>
      <c r="H323" s="33" t="s">
        <v>53</v>
      </c>
      <c r="I323" s="21">
        <f>VLOOKUP(H323,Sheet2!$A$3:$B$99,2,FALSE)</f>
        <v>40000</v>
      </c>
      <c r="J323" s="34" t="s">
        <v>73</v>
      </c>
      <c r="K323" s="24">
        <f>VLOOKUP(J323,Sheet2!$A$3:$B$99,2,FALSE)</f>
        <v>68000</v>
      </c>
      <c r="L323" s="34" t="s">
        <v>95</v>
      </c>
      <c r="M323" s="24">
        <f>VLOOKUP(L323,Sheet2!$A$3:$B$99,2,FALSE)</f>
        <v>40000</v>
      </c>
      <c r="N323" s="35" t="s">
        <v>178</v>
      </c>
      <c r="O323" s="26">
        <f>VLOOKUP(N323,Sheet2!$A$3:$B$99,2,FALSE)</f>
        <v>54000</v>
      </c>
      <c r="P323" s="35" t="s">
        <v>68</v>
      </c>
      <c r="Q323" s="26">
        <f>VLOOKUP(P323,Sheet2!$A$3:$B$99,2,FALSE)</f>
        <v>196000</v>
      </c>
      <c r="R323" s="35" t="s">
        <v>84</v>
      </c>
      <c r="S323" s="26">
        <f>VLOOKUP(R323,Sheet2!$A$3:$B$99,2,FALSE)</f>
        <v>196000</v>
      </c>
      <c r="T323" s="132" t="s">
        <v>191</v>
      </c>
      <c r="U323" s="27">
        <f>VLOOKUP(T323,Sheet2!$A$3:$B$99,2,FALSE)</f>
        <v>10000</v>
      </c>
      <c r="V323" s="36" t="s">
        <v>184</v>
      </c>
      <c r="W323" s="27">
        <f>VLOOKUP(V323,Sheet2!$A$3:$B$99,2,FALSE)</f>
        <v>68000</v>
      </c>
      <c r="X323" s="132" t="s">
        <v>190</v>
      </c>
      <c r="Y323" s="27">
        <f>VLOOKUP(X323,Sheet2!$A$3:$B$99,2,FALSE)</f>
        <v>10000</v>
      </c>
      <c r="Z323" s="37" t="s">
        <v>38</v>
      </c>
      <c r="AA323" s="29">
        <f>VLOOKUP(Z323,Sheet2!$A$3:$B$99,2,FALSE)</f>
        <v>23200</v>
      </c>
      <c r="AB323" s="128" t="s">
        <v>44</v>
      </c>
      <c r="AC323" s="29">
        <f>VLOOKUP(AB323,Sheet2!$A$3:$B$99,2,FALSE)</f>
        <v>10000</v>
      </c>
      <c r="AD323" s="137" t="s">
        <v>196</v>
      </c>
      <c r="AE323" s="30">
        <f>VLOOKUP(AD323,Sheet2!$A$3:$B$99,2,FALSE)</f>
        <v>50000</v>
      </c>
      <c r="AF323" s="131" t="s">
        <v>201</v>
      </c>
      <c r="AG323" s="30">
        <f>VLOOKUP(AF323,Sheet2!$A$3:$B$99,2,FALSE)</f>
        <v>0</v>
      </c>
    </row>
    <row r="324" spans="1:33" ht="9.6999999999999993" customHeight="1">
      <c r="A324" s="48">
        <v>323</v>
      </c>
      <c r="B324" s="49" t="s">
        <v>726</v>
      </c>
      <c r="C324" s="52" t="s">
        <v>725</v>
      </c>
      <c r="D324" s="54" t="s">
        <v>726</v>
      </c>
      <c r="E324" s="19">
        <f t="shared" si="5"/>
        <v>1092633</v>
      </c>
      <c r="F324" s="32" t="s">
        <v>65</v>
      </c>
      <c r="G324" s="21">
        <f>VLOOKUP(F324,Sheet2!$A$3:$B$99,2,FALSE)</f>
        <v>480000</v>
      </c>
      <c r="H324" s="33" t="s">
        <v>56</v>
      </c>
      <c r="I324" s="21">
        <f>VLOOKUP(H324,Sheet2!$A$3:$B$99,2,FALSE)</f>
        <v>196000</v>
      </c>
      <c r="J324" s="140" t="s">
        <v>58</v>
      </c>
      <c r="K324" s="24">
        <f>VLOOKUP(J324,Sheet2!$A$3:$B$99,2,FALSE)</f>
        <v>10000</v>
      </c>
      <c r="L324" s="34" t="s">
        <v>95</v>
      </c>
      <c r="M324" s="24">
        <f>VLOOKUP(L324,Sheet2!$A$3:$B$99,2,FALSE)</f>
        <v>40000</v>
      </c>
      <c r="N324" s="35" t="s">
        <v>72</v>
      </c>
      <c r="O324" s="26">
        <f>VLOOKUP(N324,Sheet2!$A$3:$B$99,2,FALSE)</f>
        <v>92833</v>
      </c>
      <c r="P324" s="35" t="s">
        <v>74</v>
      </c>
      <c r="Q324" s="26">
        <f>VLOOKUP(P324,Sheet2!$A$3:$B$99,2,FALSE)</f>
        <v>25600</v>
      </c>
      <c r="R324" s="35" t="s">
        <v>179</v>
      </c>
      <c r="S324" s="26">
        <f>VLOOKUP(R324,Sheet2!$A$3:$B$99,2,FALSE)</f>
        <v>155000</v>
      </c>
      <c r="T324" s="139" t="s">
        <v>82</v>
      </c>
      <c r="U324" s="27">
        <f>VLOOKUP(T324,Sheet2!$A$3:$B$99,2,FALSE)</f>
        <v>10000</v>
      </c>
      <c r="V324" s="132" t="s">
        <v>191</v>
      </c>
      <c r="W324" s="27">
        <f>VLOOKUP(V324,Sheet2!$A$3:$B$99,2,FALSE)</f>
        <v>10000</v>
      </c>
      <c r="X324" s="36" t="s">
        <v>77</v>
      </c>
      <c r="Y324" s="27">
        <f>VLOOKUP(X324,Sheet2!$A$3:$B$99,2,FALSE)</f>
        <v>40000</v>
      </c>
      <c r="Z324" s="37" t="s">
        <v>38</v>
      </c>
      <c r="AA324" s="29">
        <f>VLOOKUP(Z324,Sheet2!$A$3:$B$99,2,FALSE)</f>
        <v>23200</v>
      </c>
      <c r="AB324" s="128" t="s">
        <v>44</v>
      </c>
      <c r="AC324" s="29">
        <f>VLOOKUP(AB324,Sheet2!$A$3:$B$99,2,FALSE)</f>
        <v>10000</v>
      </c>
      <c r="AD324" s="129" t="s">
        <v>198</v>
      </c>
      <c r="AE324" s="30">
        <f>VLOOKUP(AD324,Sheet2!$A$3:$B$99,2,FALSE)</f>
        <v>0</v>
      </c>
      <c r="AF324" s="131" t="s">
        <v>202</v>
      </c>
      <c r="AG324" s="30">
        <f>VLOOKUP(AF324,Sheet2!$A$3:$B$99,2,FALSE)</f>
        <v>0</v>
      </c>
    </row>
    <row r="325" spans="1:33" ht="9.6999999999999993" customHeight="1">
      <c r="A325" s="50">
        <v>324</v>
      </c>
      <c r="B325" s="49" t="s">
        <v>446</v>
      </c>
      <c r="C325" s="52" t="s">
        <v>445</v>
      </c>
      <c r="D325" s="54" t="s">
        <v>444</v>
      </c>
      <c r="E325" s="19">
        <f t="shared" si="5"/>
        <v>1092200</v>
      </c>
      <c r="F325" s="32" t="s">
        <v>61</v>
      </c>
      <c r="G325" s="21">
        <f>VLOOKUP(F325,Sheet2!$A$3:$B$99,2,FALSE)</f>
        <v>68000</v>
      </c>
      <c r="H325" s="33" t="s">
        <v>41</v>
      </c>
      <c r="I325" s="21">
        <f>VLOOKUP(H325,Sheet2!$A$3:$B$99,2,FALSE)</f>
        <v>335000</v>
      </c>
      <c r="J325" s="34" t="s">
        <v>95</v>
      </c>
      <c r="K325" s="24">
        <f>VLOOKUP(J325,Sheet2!$A$3:$B$99,2,FALSE)</f>
        <v>40000</v>
      </c>
      <c r="L325" s="34" t="s">
        <v>59</v>
      </c>
      <c r="M325" s="24">
        <f>VLOOKUP(L325,Sheet2!$A$3:$B$99,2,FALSE)</f>
        <v>30000</v>
      </c>
      <c r="N325" s="35" t="s">
        <v>68</v>
      </c>
      <c r="O325" s="26">
        <f>VLOOKUP(N325,Sheet2!$A$3:$B$99,2,FALSE)</f>
        <v>196000</v>
      </c>
      <c r="P325" s="35" t="s">
        <v>175</v>
      </c>
      <c r="Q325" s="26">
        <f>VLOOKUP(P325,Sheet2!$A$3:$B$99,2,FALSE)</f>
        <v>54000</v>
      </c>
      <c r="R325" s="35" t="s">
        <v>177</v>
      </c>
      <c r="S325" s="26">
        <f>VLOOKUP(R325,Sheet2!$A$3:$B$99,2,FALSE)</f>
        <v>196000</v>
      </c>
      <c r="T325" s="132" t="s">
        <v>75</v>
      </c>
      <c r="U325" s="27">
        <f>VLOOKUP(T325,Sheet2!$A$3:$B$99,2,FALSE)</f>
        <v>10000</v>
      </c>
      <c r="V325" s="132" t="s">
        <v>181</v>
      </c>
      <c r="W325" s="27">
        <f>VLOOKUP(V325,Sheet2!$A$3:$B$99,2,FALSE)</f>
        <v>10000</v>
      </c>
      <c r="X325" s="36" t="s">
        <v>86</v>
      </c>
      <c r="Y325" s="27">
        <f>VLOOKUP(X325,Sheet2!$A$3:$B$99,2,FALSE)</f>
        <v>120000</v>
      </c>
      <c r="Z325" s="37" t="s">
        <v>38</v>
      </c>
      <c r="AA325" s="29">
        <f>VLOOKUP(Z325,Sheet2!$A$3:$B$99,2,FALSE)</f>
        <v>23200</v>
      </c>
      <c r="AB325" s="128" t="s">
        <v>207</v>
      </c>
      <c r="AC325" s="29">
        <f>VLOOKUP(AB325,Sheet2!$A$3:$B$99,2,FALSE)</f>
        <v>10000</v>
      </c>
      <c r="AD325" s="129" t="s">
        <v>197</v>
      </c>
      <c r="AE325" s="30">
        <f>VLOOKUP(AD325,Sheet2!$A$3:$B$99,2,FALSE)</f>
        <v>0</v>
      </c>
      <c r="AF325" s="131" t="s">
        <v>200</v>
      </c>
      <c r="AG325" s="30">
        <f>VLOOKUP(AF325,Sheet2!$A$3:$B$99,2,FALSE)</f>
        <v>0</v>
      </c>
    </row>
    <row r="326" spans="1:33" ht="9.6999999999999993" customHeight="1">
      <c r="A326" s="50">
        <v>325</v>
      </c>
      <c r="B326" s="49" t="s">
        <v>669</v>
      </c>
      <c r="C326" s="52" t="s">
        <v>673</v>
      </c>
      <c r="D326" s="54" t="s">
        <v>674</v>
      </c>
      <c r="E326" s="19">
        <f t="shared" si="5"/>
        <v>1091266</v>
      </c>
      <c r="F326" s="32" t="s">
        <v>53</v>
      </c>
      <c r="G326" s="21">
        <f>VLOOKUP(F326,Sheet2!$A$3:$B$99,2,FALSE)</f>
        <v>40000</v>
      </c>
      <c r="H326" s="33" t="s">
        <v>41</v>
      </c>
      <c r="I326" s="21">
        <f>VLOOKUP(H326,Sheet2!$A$3:$B$99,2,FALSE)</f>
        <v>335000</v>
      </c>
      <c r="J326" s="34" t="s">
        <v>96</v>
      </c>
      <c r="K326" s="24">
        <f>VLOOKUP(J326,Sheet2!$A$3:$B$99,2,FALSE)</f>
        <v>92833</v>
      </c>
      <c r="L326" s="34" t="s">
        <v>95</v>
      </c>
      <c r="M326" s="24">
        <f>VLOOKUP(L326,Sheet2!$A$3:$B$99,2,FALSE)</f>
        <v>40000</v>
      </c>
      <c r="N326" s="35" t="s">
        <v>72</v>
      </c>
      <c r="O326" s="26">
        <f>VLOOKUP(N326,Sheet2!$A$3:$B$99,2,FALSE)</f>
        <v>92833</v>
      </c>
      <c r="P326" s="35" t="s">
        <v>178</v>
      </c>
      <c r="Q326" s="26">
        <f>VLOOKUP(P326,Sheet2!$A$3:$B$99,2,FALSE)</f>
        <v>54000</v>
      </c>
      <c r="R326" s="35" t="s">
        <v>68</v>
      </c>
      <c r="S326" s="26">
        <f>VLOOKUP(R326,Sheet2!$A$3:$B$99,2,FALSE)</f>
        <v>196000</v>
      </c>
      <c r="T326" s="36" t="s">
        <v>86</v>
      </c>
      <c r="U326" s="27">
        <f>VLOOKUP(T326,Sheet2!$A$3:$B$99,2,FALSE)</f>
        <v>120000</v>
      </c>
      <c r="V326" s="132" t="s">
        <v>191</v>
      </c>
      <c r="W326" s="27">
        <f>VLOOKUP(V326,Sheet2!$A$3:$B$99,2,FALSE)</f>
        <v>10000</v>
      </c>
      <c r="X326" s="36" t="s">
        <v>189</v>
      </c>
      <c r="Y326" s="27">
        <f>VLOOKUP(X326,Sheet2!$A$3:$B$99,2,FALSE)</f>
        <v>27400</v>
      </c>
      <c r="Z326" s="37" t="s">
        <v>38</v>
      </c>
      <c r="AA326" s="29">
        <f>VLOOKUP(Z326,Sheet2!$A$3:$B$99,2,FALSE)</f>
        <v>23200</v>
      </c>
      <c r="AB326" s="142" t="s">
        <v>78</v>
      </c>
      <c r="AC326" s="29">
        <f>VLOOKUP(AB326,Sheet2!$A$3:$B$99,2,FALSE)</f>
        <v>10000</v>
      </c>
      <c r="AD326" s="137" t="s">
        <v>196</v>
      </c>
      <c r="AE326" s="30">
        <f>VLOOKUP(AD326,Sheet2!$A$3:$B$99,2,FALSE)</f>
        <v>50000</v>
      </c>
      <c r="AF326" s="131" t="s">
        <v>198</v>
      </c>
      <c r="AG326" s="30">
        <f>VLOOKUP(AF326,Sheet2!$A$3:$B$99,2,FALSE)</f>
        <v>0</v>
      </c>
    </row>
    <row r="327" spans="1:33" ht="9.6999999999999993" customHeight="1">
      <c r="A327" s="48">
        <v>326</v>
      </c>
      <c r="B327" s="49" t="s">
        <v>680</v>
      </c>
      <c r="C327" s="52" t="s">
        <v>679</v>
      </c>
      <c r="D327" s="54" t="s">
        <v>680</v>
      </c>
      <c r="E327" s="19">
        <f t="shared" si="5"/>
        <v>1089833</v>
      </c>
      <c r="F327" s="32" t="s">
        <v>53</v>
      </c>
      <c r="G327" s="21">
        <f>VLOOKUP(F327,Sheet2!$A$3:$B$99,2,FALSE)</f>
        <v>40000</v>
      </c>
      <c r="H327" s="33" t="s">
        <v>61</v>
      </c>
      <c r="I327" s="21">
        <f>VLOOKUP(H327,Sheet2!$A$3:$B$99,2,FALSE)</f>
        <v>68000</v>
      </c>
      <c r="J327" s="34" t="s">
        <v>96</v>
      </c>
      <c r="K327" s="24">
        <f>VLOOKUP(J327,Sheet2!$A$3:$B$99,2,FALSE)</f>
        <v>92833</v>
      </c>
      <c r="L327" s="34" t="s">
        <v>95</v>
      </c>
      <c r="M327" s="24">
        <f>VLOOKUP(L327,Sheet2!$A$3:$B$99,2,FALSE)</f>
        <v>40000</v>
      </c>
      <c r="N327" s="35" t="s">
        <v>174</v>
      </c>
      <c r="O327" s="26">
        <f>VLOOKUP(N327,Sheet2!$A$3:$B$99,2,FALSE)</f>
        <v>270000</v>
      </c>
      <c r="P327" s="35" t="s">
        <v>172</v>
      </c>
      <c r="Q327" s="26">
        <f>VLOOKUP(P327,Sheet2!$A$3:$B$99,2,FALSE)</f>
        <v>335000</v>
      </c>
      <c r="R327" s="35" t="s">
        <v>175</v>
      </c>
      <c r="S327" s="26">
        <f>VLOOKUP(R327,Sheet2!$A$3:$B$99,2,FALSE)</f>
        <v>54000</v>
      </c>
      <c r="T327" s="132" t="s">
        <v>190</v>
      </c>
      <c r="U327" s="27">
        <f>VLOOKUP(T327,Sheet2!$A$3:$B$99,2,FALSE)</f>
        <v>10000</v>
      </c>
      <c r="V327" s="36" t="s">
        <v>86</v>
      </c>
      <c r="W327" s="27">
        <f>VLOOKUP(V327,Sheet2!$A$3:$B$99,2,FALSE)</f>
        <v>120000</v>
      </c>
      <c r="X327" s="36" t="s">
        <v>77</v>
      </c>
      <c r="Y327" s="27">
        <f>VLOOKUP(X327,Sheet2!$A$3:$B$99,2,FALSE)</f>
        <v>40000</v>
      </c>
      <c r="Z327" s="128" t="s">
        <v>97</v>
      </c>
      <c r="AA327" s="29">
        <f>VLOOKUP(Z327,Sheet2!$A$3:$B$99,2,FALSE)</f>
        <v>10000</v>
      </c>
      <c r="AB327" s="142" t="s">
        <v>78</v>
      </c>
      <c r="AC327" s="29">
        <f>VLOOKUP(AB327,Sheet2!$A$3:$B$99,2,FALSE)</f>
        <v>10000</v>
      </c>
      <c r="AD327" s="129" t="s">
        <v>198</v>
      </c>
      <c r="AE327" s="30">
        <f>VLOOKUP(AD327,Sheet2!$A$3:$B$99,2,FALSE)</f>
        <v>0</v>
      </c>
      <c r="AF327" s="131" t="s">
        <v>201</v>
      </c>
      <c r="AG327" s="30">
        <f>VLOOKUP(AF327,Sheet2!$A$3:$B$99,2,FALSE)</f>
        <v>0</v>
      </c>
    </row>
    <row r="328" spans="1:33" ht="9.6999999999999993" customHeight="1">
      <c r="A328" s="48">
        <v>327</v>
      </c>
      <c r="B328" s="49" t="s">
        <v>563</v>
      </c>
      <c r="C328" s="52" t="s">
        <v>561</v>
      </c>
      <c r="D328" s="54" t="s">
        <v>565</v>
      </c>
      <c r="E328" s="19">
        <f t="shared" si="5"/>
        <v>1089033</v>
      </c>
      <c r="F328" s="32" t="s">
        <v>65</v>
      </c>
      <c r="G328" s="21">
        <f>VLOOKUP(F328,Sheet2!$A$3:$B$99,2,FALSE)</f>
        <v>480000</v>
      </c>
      <c r="H328" s="33" t="s">
        <v>53</v>
      </c>
      <c r="I328" s="21">
        <f>VLOOKUP(H328,Sheet2!$A$3:$B$99,2,FALSE)</f>
        <v>40000</v>
      </c>
      <c r="J328" s="135" t="s">
        <v>170</v>
      </c>
      <c r="K328" s="24">
        <f>VLOOKUP(J328,Sheet2!$A$3:$B$99,2,FALSE)</f>
        <v>10000</v>
      </c>
      <c r="L328" s="140" t="s">
        <v>104</v>
      </c>
      <c r="M328" s="24">
        <f>VLOOKUP(L328,Sheet2!$A$3:$B$99,2,FALSE)</f>
        <v>10000</v>
      </c>
      <c r="N328" s="35" t="s">
        <v>109</v>
      </c>
      <c r="O328" s="26">
        <f>VLOOKUP(N328,Sheet2!$A$3:$B$99,2,FALSE)</f>
        <v>68000</v>
      </c>
      <c r="P328" s="35" t="s">
        <v>40</v>
      </c>
      <c r="Q328" s="26">
        <f>VLOOKUP(P328,Sheet2!$A$3:$B$99,2,FALSE)</f>
        <v>92833</v>
      </c>
      <c r="R328" s="35" t="s">
        <v>179</v>
      </c>
      <c r="S328" s="26">
        <f>VLOOKUP(R328,Sheet2!$A$3:$B$99,2,FALSE)</f>
        <v>155000</v>
      </c>
      <c r="T328" s="36" t="s">
        <v>86</v>
      </c>
      <c r="U328" s="27">
        <f>VLOOKUP(T328,Sheet2!$A$3:$B$99,2,FALSE)</f>
        <v>120000</v>
      </c>
      <c r="V328" s="36" t="s">
        <v>192</v>
      </c>
      <c r="W328" s="27">
        <f>VLOOKUP(V328,Sheet2!$A$3:$B$99,2,FALSE)</f>
        <v>40000</v>
      </c>
      <c r="X328" s="36" t="s">
        <v>77</v>
      </c>
      <c r="Y328" s="27">
        <f>VLOOKUP(X328,Sheet2!$A$3:$B$99,2,FALSE)</f>
        <v>40000</v>
      </c>
      <c r="Z328" s="37" t="s">
        <v>38</v>
      </c>
      <c r="AA328" s="29">
        <f>VLOOKUP(Z328,Sheet2!$A$3:$B$99,2,FALSE)</f>
        <v>23200</v>
      </c>
      <c r="AB328" s="142" t="s">
        <v>78</v>
      </c>
      <c r="AC328" s="29">
        <f>VLOOKUP(AB328,Sheet2!$A$3:$B$99,2,FALSE)</f>
        <v>10000</v>
      </c>
      <c r="AD328" s="129" t="s">
        <v>198</v>
      </c>
      <c r="AE328" s="30">
        <f>VLOOKUP(AD328,Sheet2!$A$3:$B$99,2,FALSE)</f>
        <v>0</v>
      </c>
      <c r="AF328" s="131" t="s">
        <v>199</v>
      </c>
      <c r="AG328" s="30">
        <f>VLOOKUP(AF328,Sheet2!$A$3:$B$99,2,FALSE)</f>
        <v>0</v>
      </c>
    </row>
    <row r="329" spans="1:33" ht="9.6999999999999993" customHeight="1">
      <c r="A329" s="50">
        <v>328</v>
      </c>
      <c r="B329" s="49" t="s">
        <v>310</v>
      </c>
      <c r="C329" s="52" t="s">
        <v>309</v>
      </c>
      <c r="D329" s="89" t="s">
        <v>249</v>
      </c>
      <c r="E329" s="19">
        <f t="shared" si="5"/>
        <v>1087033</v>
      </c>
      <c r="F329" s="32" t="s">
        <v>46</v>
      </c>
      <c r="G329" s="21">
        <f>VLOOKUP(F329,Sheet2!$A$3:$B$99,2,FALSE)</f>
        <v>30000</v>
      </c>
      <c r="H329" s="33" t="s">
        <v>53</v>
      </c>
      <c r="I329" s="21">
        <f>VLOOKUP(H329,Sheet2!$A$3:$B$99,2,FALSE)</f>
        <v>40000</v>
      </c>
      <c r="J329" s="140" t="s">
        <v>58</v>
      </c>
      <c r="K329" s="24">
        <f>VLOOKUP(J329,Sheet2!$A$3:$B$99,2,FALSE)</f>
        <v>10000</v>
      </c>
      <c r="L329" s="34" t="s">
        <v>96</v>
      </c>
      <c r="M329" s="24">
        <f>VLOOKUP(L329,Sheet2!$A$3:$B$99,2,FALSE)</f>
        <v>92833</v>
      </c>
      <c r="N329" s="35" t="s">
        <v>68</v>
      </c>
      <c r="O329" s="26">
        <f>VLOOKUP(N329,Sheet2!$A$3:$B$99,2,FALSE)</f>
        <v>196000</v>
      </c>
      <c r="P329" s="35" t="s">
        <v>172</v>
      </c>
      <c r="Q329" s="26">
        <f>VLOOKUP(P329,Sheet2!$A$3:$B$99,2,FALSE)</f>
        <v>335000</v>
      </c>
      <c r="R329" s="35" t="s">
        <v>174</v>
      </c>
      <c r="S329" s="26">
        <f>VLOOKUP(R329,Sheet2!$A$3:$B$99,2,FALSE)</f>
        <v>270000</v>
      </c>
      <c r="T329" s="132" t="s">
        <v>191</v>
      </c>
      <c r="U329" s="27">
        <f>VLOOKUP(T329,Sheet2!$A$3:$B$99,2,FALSE)</f>
        <v>10000</v>
      </c>
      <c r="V329" s="139" t="s">
        <v>193</v>
      </c>
      <c r="W329" s="27">
        <f>VLOOKUP(V329,Sheet2!$A$3:$B$99,2,FALSE)</f>
        <v>10000</v>
      </c>
      <c r="X329" s="139" t="s">
        <v>169</v>
      </c>
      <c r="Y329" s="27">
        <f>VLOOKUP(X329,Sheet2!$A$3:$B$99,2,FALSE)</f>
        <v>10000</v>
      </c>
      <c r="Z329" s="37" t="s">
        <v>38</v>
      </c>
      <c r="AA329" s="29">
        <f>VLOOKUP(Z329,Sheet2!$A$3:$B$99,2,FALSE)</f>
        <v>23200</v>
      </c>
      <c r="AB329" s="128" t="s">
        <v>97</v>
      </c>
      <c r="AC329" s="29">
        <f>VLOOKUP(AB329,Sheet2!$A$3:$B$99,2,FALSE)</f>
        <v>10000</v>
      </c>
      <c r="AD329" s="137" t="s">
        <v>196</v>
      </c>
      <c r="AE329" s="30">
        <f>VLOOKUP(AD329,Sheet2!$A$3:$B$99,2,FALSE)</f>
        <v>50000</v>
      </c>
      <c r="AF329" s="131" t="s">
        <v>202</v>
      </c>
      <c r="AG329" s="30">
        <f>VLOOKUP(AF329,Sheet2!$A$3:$B$99,2,FALSE)</f>
        <v>0</v>
      </c>
    </row>
    <row r="330" spans="1:33" ht="9.6999999999999993" customHeight="1">
      <c r="A330" s="50">
        <v>329</v>
      </c>
      <c r="B330" s="49" t="s">
        <v>658</v>
      </c>
      <c r="C330" s="52" t="s">
        <v>657</v>
      </c>
      <c r="D330" s="54" t="s">
        <v>393</v>
      </c>
      <c r="E330" s="19">
        <f t="shared" si="5"/>
        <v>1068200</v>
      </c>
      <c r="F330" s="32" t="s">
        <v>61</v>
      </c>
      <c r="G330" s="21">
        <f>VLOOKUP(F330,Sheet2!$A$3:$B$99,2,FALSE)</f>
        <v>68000</v>
      </c>
      <c r="H330" s="33" t="s">
        <v>41</v>
      </c>
      <c r="I330" s="21">
        <f>VLOOKUP(H330,Sheet2!$A$3:$B$99,2,FALSE)</f>
        <v>335000</v>
      </c>
      <c r="J330" s="34" t="s">
        <v>73</v>
      </c>
      <c r="K330" s="24">
        <f>VLOOKUP(J330,Sheet2!$A$3:$B$99,2,FALSE)</f>
        <v>68000</v>
      </c>
      <c r="L330" s="34" t="s">
        <v>95</v>
      </c>
      <c r="M330" s="24">
        <f>VLOOKUP(L330,Sheet2!$A$3:$B$99,2,FALSE)</f>
        <v>40000</v>
      </c>
      <c r="N330" s="35" t="s">
        <v>178</v>
      </c>
      <c r="O330" s="26">
        <f>VLOOKUP(N330,Sheet2!$A$3:$B$99,2,FALSE)</f>
        <v>54000</v>
      </c>
      <c r="P330" s="35" t="s">
        <v>175</v>
      </c>
      <c r="Q330" s="26">
        <f>VLOOKUP(P330,Sheet2!$A$3:$B$99,2,FALSE)</f>
        <v>54000</v>
      </c>
      <c r="R330" s="35" t="s">
        <v>68</v>
      </c>
      <c r="S330" s="26">
        <f>VLOOKUP(R330,Sheet2!$A$3:$B$99,2,FALSE)</f>
        <v>196000</v>
      </c>
      <c r="T330" s="36" t="s">
        <v>86</v>
      </c>
      <c r="U330" s="27">
        <f>VLOOKUP(T330,Sheet2!$A$3:$B$99,2,FALSE)</f>
        <v>120000</v>
      </c>
      <c r="V330" s="139" t="s">
        <v>82</v>
      </c>
      <c r="W330" s="27">
        <f>VLOOKUP(V330,Sheet2!$A$3:$B$99,2,FALSE)</f>
        <v>10000</v>
      </c>
      <c r="X330" s="36" t="s">
        <v>195</v>
      </c>
      <c r="Y330" s="27">
        <f>VLOOKUP(X330,Sheet2!$A$3:$B$99,2,FALSE)</f>
        <v>40000</v>
      </c>
      <c r="Z330" s="37" t="s">
        <v>38</v>
      </c>
      <c r="AA330" s="29">
        <f>VLOOKUP(Z330,Sheet2!$A$3:$B$99,2,FALSE)</f>
        <v>23200</v>
      </c>
      <c r="AB330" s="128" t="s">
        <v>97</v>
      </c>
      <c r="AC330" s="29">
        <f>VLOOKUP(AB330,Sheet2!$A$3:$B$99,2,FALSE)</f>
        <v>10000</v>
      </c>
      <c r="AD330" s="137" t="s">
        <v>196</v>
      </c>
      <c r="AE330" s="30">
        <f>VLOOKUP(AD330,Sheet2!$A$3:$B$99,2,FALSE)</f>
        <v>50000</v>
      </c>
      <c r="AF330" s="131" t="s">
        <v>201</v>
      </c>
      <c r="AG330" s="30">
        <f>VLOOKUP(AF330,Sheet2!$A$3:$B$99,2,FALSE)</f>
        <v>0</v>
      </c>
    </row>
    <row r="331" spans="1:33" ht="9.6999999999999993" customHeight="1">
      <c r="A331" s="48">
        <v>330</v>
      </c>
      <c r="B331" s="49" t="s">
        <v>343</v>
      </c>
      <c r="C331" s="52" t="s">
        <v>341</v>
      </c>
      <c r="D331" s="54" t="s">
        <v>345</v>
      </c>
      <c r="E331" s="19">
        <f t="shared" si="5"/>
        <v>1063866</v>
      </c>
      <c r="F331" s="32" t="s">
        <v>65</v>
      </c>
      <c r="G331" s="21">
        <f>VLOOKUP(F331,Sheet2!$A$3:$B$99,2,FALSE)</f>
        <v>480000</v>
      </c>
      <c r="H331" s="33" t="s">
        <v>53</v>
      </c>
      <c r="I331" s="21">
        <f>VLOOKUP(H331,Sheet2!$A$3:$B$99,2,FALSE)</f>
        <v>40000</v>
      </c>
      <c r="J331" s="34" t="s">
        <v>96</v>
      </c>
      <c r="K331" s="24">
        <f>VLOOKUP(J331,Sheet2!$A$3:$B$99,2,FALSE)</f>
        <v>92833</v>
      </c>
      <c r="L331" s="34" t="s">
        <v>64</v>
      </c>
      <c r="M331" s="24">
        <f>VLOOKUP(L331,Sheet2!$A$3:$B$99,2,FALSE)</f>
        <v>135000</v>
      </c>
      <c r="N331" s="35" t="s">
        <v>40</v>
      </c>
      <c r="O331" s="26">
        <f>VLOOKUP(N331,Sheet2!$A$3:$B$99,2,FALSE)</f>
        <v>92833</v>
      </c>
      <c r="P331" s="133" t="s">
        <v>54</v>
      </c>
      <c r="Q331" s="26">
        <f>VLOOKUP(P331,Sheet2!$A$3:$B$99,2,FALSE)</f>
        <v>10000</v>
      </c>
      <c r="R331" s="133" t="s">
        <v>173</v>
      </c>
      <c r="S331" s="26">
        <f>VLOOKUP(R331,Sheet2!$A$3:$B$99,2,FALSE)</f>
        <v>10000</v>
      </c>
      <c r="T331" s="132" t="s">
        <v>75</v>
      </c>
      <c r="U331" s="27">
        <f>VLOOKUP(T331,Sheet2!$A$3:$B$99,2,FALSE)</f>
        <v>10000</v>
      </c>
      <c r="V331" s="36" t="s">
        <v>86</v>
      </c>
      <c r="W331" s="27">
        <f>VLOOKUP(V331,Sheet2!$A$3:$B$99,2,FALSE)</f>
        <v>120000</v>
      </c>
      <c r="X331" s="36" t="s">
        <v>192</v>
      </c>
      <c r="Y331" s="27">
        <f>VLOOKUP(X331,Sheet2!$A$3:$B$99,2,FALSE)</f>
        <v>40000</v>
      </c>
      <c r="Z331" s="128" t="s">
        <v>43</v>
      </c>
      <c r="AA331" s="29">
        <f>VLOOKUP(Z331,Sheet2!$A$3:$B$99,2,FALSE)</f>
        <v>10000</v>
      </c>
      <c r="AB331" s="37" t="s">
        <v>38</v>
      </c>
      <c r="AC331" s="29">
        <f>VLOOKUP(AB331,Sheet2!$A$3:$B$99,2,FALSE)</f>
        <v>23200</v>
      </c>
      <c r="AD331" s="129" t="s">
        <v>197</v>
      </c>
      <c r="AE331" s="30">
        <f>VLOOKUP(AD331,Sheet2!$A$3:$B$99,2,FALSE)</f>
        <v>0</v>
      </c>
      <c r="AF331" s="131" t="s">
        <v>200</v>
      </c>
      <c r="AG331" s="30">
        <f>VLOOKUP(AF331,Sheet2!$A$3:$B$99,2,FALSE)</f>
        <v>0</v>
      </c>
    </row>
    <row r="332" spans="1:33" ht="9.6999999999999993" customHeight="1">
      <c r="A332" s="48">
        <v>331</v>
      </c>
      <c r="B332" s="49" t="s">
        <v>821</v>
      </c>
      <c r="C332" s="55" t="s">
        <v>820</v>
      </c>
      <c r="D332" s="56" t="s">
        <v>393</v>
      </c>
      <c r="E332" s="19">
        <f t="shared" si="5"/>
        <v>1063699</v>
      </c>
      <c r="F332" s="32" t="s">
        <v>61</v>
      </c>
      <c r="G332" s="21">
        <f>VLOOKUP(F332,Sheet2!$A$3:$B$99,2,FALSE)</f>
        <v>68000</v>
      </c>
      <c r="H332" s="33" t="s">
        <v>65</v>
      </c>
      <c r="I332" s="21">
        <f>VLOOKUP(H332,Sheet2!$A$3:$B$99,2,FALSE)</f>
        <v>480000</v>
      </c>
      <c r="J332" s="140" t="s">
        <v>58</v>
      </c>
      <c r="K332" s="24">
        <f>VLOOKUP(J332,Sheet2!$A$3:$B$99,2,FALSE)</f>
        <v>10000</v>
      </c>
      <c r="L332" s="136" t="s">
        <v>101</v>
      </c>
      <c r="M332" s="24">
        <f>VLOOKUP(L332,Sheet2!$A$3:$B$99,2,FALSE)</f>
        <v>10000</v>
      </c>
      <c r="N332" s="35" t="s">
        <v>40</v>
      </c>
      <c r="O332" s="26">
        <f>VLOOKUP(N332,Sheet2!$A$3:$B$99,2,FALSE)</f>
        <v>92833</v>
      </c>
      <c r="P332" s="35" t="s">
        <v>72</v>
      </c>
      <c r="Q332" s="26">
        <f>VLOOKUP(P332,Sheet2!$A$3:$B$99,2,FALSE)</f>
        <v>92833</v>
      </c>
      <c r="R332" s="35" t="s">
        <v>178</v>
      </c>
      <c r="S332" s="26">
        <f>VLOOKUP(R332,Sheet2!$A$3:$B$99,2,FALSE)</f>
        <v>54000</v>
      </c>
      <c r="T332" s="36" t="s">
        <v>86</v>
      </c>
      <c r="U332" s="27">
        <f>VLOOKUP(T332,Sheet2!$A$3:$B$99,2,FALSE)</f>
        <v>120000</v>
      </c>
      <c r="V332" s="139" t="s">
        <v>187</v>
      </c>
      <c r="W332" s="27">
        <f>VLOOKUP(V332,Sheet2!$A$3:$B$99,2,FALSE)</f>
        <v>10000</v>
      </c>
      <c r="X332" s="36" t="s">
        <v>194</v>
      </c>
      <c r="Y332" s="27">
        <f>VLOOKUP(X332,Sheet2!$A$3:$B$99,2,FALSE)</f>
        <v>92833</v>
      </c>
      <c r="Z332" s="37" t="s">
        <v>38</v>
      </c>
      <c r="AA332" s="29">
        <f>VLOOKUP(Z332,Sheet2!$A$3:$B$99,2,FALSE)</f>
        <v>23200</v>
      </c>
      <c r="AB332" s="128" t="s">
        <v>97</v>
      </c>
      <c r="AC332" s="29">
        <f>VLOOKUP(AB332,Sheet2!$A$3:$B$99,2,FALSE)</f>
        <v>10000</v>
      </c>
      <c r="AD332" s="129" t="s">
        <v>198</v>
      </c>
      <c r="AE332" s="30">
        <f>VLOOKUP(AD332,Sheet2!$A$3:$B$99,2,FALSE)</f>
        <v>0</v>
      </c>
      <c r="AF332" s="131" t="s">
        <v>202</v>
      </c>
      <c r="AG332" s="30">
        <f>VLOOKUP(AF332,Sheet2!$A$3:$B$99,2,FALSE)</f>
        <v>0</v>
      </c>
    </row>
    <row r="333" spans="1:33" ht="9.6999999999999993" customHeight="1">
      <c r="A333" s="50">
        <v>332</v>
      </c>
      <c r="B333" s="49" t="s">
        <v>276</v>
      </c>
      <c r="C333" s="52" t="s">
        <v>273</v>
      </c>
      <c r="D333" s="54" t="s">
        <v>274</v>
      </c>
      <c r="E333" s="19">
        <f t="shared" si="5"/>
        <v>1059033</v>
      </c>
      <c r="F333" s="32" t="s">
        <v>52</v>
      </c>
      <c r="G333" s="42">
        <f>VLOOKUP(F333,Sheet2!$A$3:$B$99,2,FALSE)</f>
        <v>135000</v>
      </c>
      <c r="H333" s="33" t="s">
        <v>70</v>
      </c>
      <c r="I333" s="21">
        <f>VLOOKUP(H333,Sheet2!$A$3:$B$99,2,FALSE)</f>
        <v>155000</v>
      </c>
      <c r="J333" s="135" t="s">
        <v>170</v>
      </c>
      <c r="K333" s="24">
        <f>VLOOKUP(J333,Sheet2!$A$3:$B$99,2,FALSE)</f>
        <v>10000</v>
      </c>
      <c r="L333" s="140" t="s">
        <v>104</v>
      </c>
      <c r="M333" s="24">
        <f>VLOOKUP(L333,Sheet2!$A$3:$B$99,2,FALSE)</f>
        <v>10000</v>
      </c>
      <c r="N333" s="35" t="s">
        <v>109</v>
      </c>
      <c r="O333" s="26">
        <f>VLOOKUP(N333,Sheet2!$A$3:$B$99,2,FALSE)</f>
        <v>68000</v>
      </c>
      <c r="P333" s="35" t="s">
        <v>172</v>
      </c>
      <c r="Q333" s="26">
        <f>VLOOKUP(P333,Sheet2!$A$3:$B$99,2,FALSE)</f>
        <v>335000</v>
      </c>
      <c r="R333" s="35" t="s">
        <v>72</v>
      </c>
      <c r="S333" s="26">
        <f>VLOOKUP(R333,Sheet2!$A$3:$B$99,2,FALSE)</f>
        <v>92833</v>
      </c>
      <c r="T333" s="139" t="s">
        <v>169</v>
      </c>
      <c r="U333" s="27">
        <f>VLOOKUP(T333,Sheet2!$A$3:$B$99,2,FALSE)</f>
        <v>10000</v>
      </c>
      <c r="V333" s="36" t="s">
        <v>86</v>
      </c>
      <c r="W333" s="27">
        <f>VLOOKUP(V333,Sheet2!$A$3:$B$99,2,FALSE)</f>
        <v>120000</v>
      </c>
      <c r="X333" s="36" t="s">
        <v>192</v>
      </c>
      <c r="Y333" s="27">
        <f>VLOOKUP(X333,Sheet2!$A$3:$B$99,2,FALSE)</f>
        <v>40000</v>
      </c>
      <c r="Z333" s="37" t="s">
        <v>38</v>
      </c>
      <c r="AA333" s="29">
        <f>VLOOKUP(Z333,Sheet2!$A$3:$B$99,2,FALSE)</f>
        <v>23200</v>
      </c>
      <c r="AB333" s="128" t="s">
        <v>97</v>
      </c>
      <c r="AC333" s="29">
        <f>VLOOKUP(AB333,Sheet2!$A$3:$B$99,2,FALSE)</f>
        <v>10000</v>
      </c>
      <c r="AD333" s="137" t="s">
        <v>196</v>
      </c>
      <c r="AE333" s="30">
        <f>VLOOKUP(AD333,Sheet2!$A$3:$B$99,2,FALSE)</f>
        <v>50000</v>
      </c>
      <c r="AF333" s="131" t="s">
        <v>201</v>
      </c>
      <c r="AG333" s="30">
        <f>VLOOKUP(AF333,Sheet2!$A$3:$B$99,2,FALSE)</f>
        <v>0</v>
      </c>
    </row>
    <row r="334" spans="1:33" ht="9.6999999999999993" customHeight="1">
      <c r="A334" s="50">
        <v>333</v>
      </c>
      <c r="B334" s="49" t="s">
        <v>671</v>
      </c>
      <c r="C334" s="52" t="s">
        <v>673</v>
      </c>
      <c r="D334" s="54" t="s">
        <v>674</v>
      </c>
      <c r="E334" s="19">
        <f t="shared" si="5"/>
        <v>1053200</v>
      </c>
      <c r="F334" s="32" t="s">
        <v>52</v>
      </c>
      <c r="G334" s="146">
        <f>VLOOKUP(F334,Sheet2!$A$3:$B$99,2,FALSE)</f>
        <v>135000</v>
      </c>
      <c r="H334" s="33" t="s">
        <v>35</v>
      </c>
      <c r="I334" s="21">
        <f>VLOOKUP(H334,Sheet2!$A$3:$B$99,2,FALSE)</f>
        <v>40000</v>
      </c>
      <c r="J334" s="140" t="s">
        <v>58</v>
      </c>
      <c r="K334" s="24">
        <f>VLOOKUP(J334,Sheet2!$A$3:$B$99,2,FALSE)</f>
        <v>10000</v>
      </c>
      <c r="L334" s="34" t="s">
        <v>59</v>
      </c>
      <c r="M334" s="24">
        <f>VLOOKUP(L334,Sheet2!$A$3:$B$99,2,FALSE)</f>
        <v>30000</v>
      </c>
      <c r="N334" s="35" t="s">
        <v>178</v>
      </c>
      <c r="O334" s="26">
        <f>VLOOKUP(N334,Sheet2!$A$3:$B$99,2,FALSE)</f>
        <v>54000</v>
      </c>
      <c r="P334" s="35" t="s">
        <v>172</v>
      </c>
      <c r="Q334" s="26">
        <f>VLOOKUP(P334,Sheet2!$A$3:$B$99,2,FALSE)</f>
        <v>335000</v>
      </c>
      <c r="R334" s="35" t="s">
        <v>68</v>
      </c>
      <c r="S334" s="26">
        <f>VLOOKUP(R334,Sheet2!$A$3:$B$99,2,FALSE)</f>
        <v>196000</v>
      </c>
      <c r="T334" s="36" t="s">
        <v>86</v>
      </c>
      <c r="U334" s="27">
        <f>VLOOKUP(T334,Sheet2!$A$3:$B$99,2,FALSE)</f>
        <v>120000</v>
      </c>
      <c r="V334" s="36" t="s">
        <v>192</v>
      </c>
      <c r="W334" s="27">
        <f>VLOOKUP(V334,Sheet2!$A$3:$B$99,2,FALSE)</f>
        <v>40000</v>
      </c>
      <c r="X334" s="139" t="s">
        <v>187</v>
      </c>
      <c r="Y334" s="27">
        <f>VLOOKUP(X334,Sheet2!$A$3:$B$99,2,FALSE)</f>
        <v>10000</v>
      </c>
      <c r="Z334" s="37" t="s">
        <v>38</v>
      </c>
      <c r="AA334" s="29">
        <f>VLOOKUP(Z334,Sheet2!$A$3:$B$99,2,FALSE)</f>
        <v>23200</v>
      </c>
      <c r="AB334" s="128" t="s">
        <v>97</v>
      </c>
      <c r="AC334" s="29">
        <f>VLOOKUP(AB334,Sheet2!$A$3:$B$99,2,FALSE)</f>
        <v>10000</v>
      </c>
      <c r="AD334" s="137" t="s">
        <v>196</v>
      </c>
      <c r="AE334" s="30">
        <f>VLOOKUP(AD334,Sheet2!$A$3:$B$99,2,FALSE)</f>
        <v>50000</v>
      </c>
      <c r="AF334" s="131" t="s">
        <v>198</v>
      </c>
      <c r="AG334" s="30">
        <f>VLOOKUP(AF334,Sheet2!$A$3:$B$99,2,FALSE)</f>
        <v>0</v>
      </c>
    </row>
    <row r="335" spans="1:33" ht="9.6999999999999993" customHeight="1">
      <c r="A335" s="48">
        <v>334</v>
      </c>
      <c r="B335" s="51" t="s">
        <v>304</v>
      </c>
      <c r="C335" s="52" t="s">
        <v>303</v>
      </c>
      <c r="D335" s="89" t="s">
        <v>249</v>
      </c>
      <c r="E335" s="19">
        <f t="shared" si="5"/>
        <v>1043200</v>
      </c>
      <c r="F335" s="32" t="s">
        <v>61</v>
      </c>
      <c r="G335" s="21">
        <f>VLOOKUP(F335,Sheet2!$A$3:$B$99,2,FALSE)</f>
        <v>68000</v>
      </c>
      <c r="H335" s="33" t="s">
        <v>70</v>
      </c>
      <c r="I335" s="21">
        <f>VLOOKUP(H335,Sheet2!$A$3:$B$99,2,FALSE)</f>
        <v>155000</v>
      </c>
      <c r="J335" s="34" t="s">
        <v>59</v>
      </c>
      <c r="K335" s="24">
        <f>VLOOKUP(J335,Sheet2!$A$3:$B$99,2,FALSE)</f>
        <v>30000</v>
      </c>
      <c r="L335" s="34" t="s">
        <v>66</v>
      </c>
      <c r="M335" s="24">
        <f>VLOOKUP(L335,Sheet2!$A$3:$B$99,2,FALSE)</f>
        <v>335000</v>
      </c>
      <c r="N335" s="35" t="s">
        <v>68</v>
      </c>
      <c r="O335" s="26">
        <f>VLOOKUP(N335,Sheet2!$A$3:$B$99,2,FALSE)</f>
        <v>196000</v>
      </c>
      <c r="P335" s="35" t="s">
        <v>83</v>
      </c>
      <c r="Q335" s="26">
        <f>VLOOKUP(P335,Sheet2!$A$3:$B$99,2,FALSE)</f>
        <v>54000</v>
      </c>
      <c r="R335" s="35" t="s">
        <v>105</v>
      </c>
      <c r="S335" s="26">
        <f>VLOOKUP(R335,Sheet2!$A$3:$B$99,2,FALSE)</f>
        <v>54000</v>
      </c>
      <c r="T335" s="36" t="s">
        <v>192</v>
      </c>
      <c r="U335" s="27">
        <f>VLOOKUP(T335,Sheet2!$A$3:$B$99,2,FALSE)</f>
        <v>40000</v>
      </c>
      <c r="V335" s="36" t="s">
        <v>184</v>
      </c>
      <c r="W335" s="27">
        <f>VLOOKUP(V335,Sheet2!$A$3:$B$99,2,FALSE)</f>
        <v>68000</v>
      </c>
      <c r="X335" s="139" t="s">
        <v>110</v>
      </c>
      <c r="Y335" s="27">
        <f>VLOOKUP(X335,Sheet2!$A$3:$B$99,2,FALSE)</f>
        <v>10000</v>
      </c>
      <c r="Z335" s="37" t="s">
        <v>38</v>
      </c>
      <c r="AA335" s="29">
        <f>VLOOKUP(Z335,Sheet2!$A$3:$B$99,2,FALSE)</f>
        <v>23200</v>
      </c>
      <c r="AB335" s="142" t="s">
        <v>78</v>
      </c>
      <c r="AC335" s="29">
        <f>VLOOKUP(AB335,Sheet2!$A$3:$B$99,2,FALSE)</f>
        <v>10000</v>
      </c>
      <c r="AD335" s="129" t="s">
        <v>200</v>
      </c>
      <c r="AE335" s="30">
        <f>VLOOKUP(AD335,Sheet2!$A$3:$B$99,2,FALSE)</f>
        <v>0</v>
      </c>
      <c r="AF335" s="131" t="s">
        <v>202</v>
      </c>
      <c r="AG335" s="30">
        <f>VLOOKUP(AF335,Sheet2!$A$3:$B$99,2,FALSE)</f>
        <v>0</v>
      </c>
    </row>
    <row r="336" spans="1:33" ht="9.6999999999999993" customHeight="1">
      <c r="A336" s="48">
        <v>335</v>
      </c>
      <c r="B336" s="49" t="s">
        <v>841</v>
      </c>
      <c r="C336" s="52" t="s">
        <v>823</v>
      </c>
      <c r="D336" s="54" t="s">
        <v>841</v>
      </c>
      <c r="E336" s="19">
        <f t="shared" si="5"/>
        <v>1039833</v>
      </c>
      <c r="F336" s="32" t="s">
        <v>52</v>
      </c>
      <c r="G336" s="21">
        <f>VLOOKUP(F336,Sheet2!$A$3:$B$99,2,FALSE)</f>
        <v>135000</v>
      </c>
      <c r="H336" s="33" t="s">
        <v>56</v>
      </c>
      <c r="I336" s="21">
        <f>VLOOKUP(H336,Sheet2!$A$3:$B$99,2,FALSE)</f>
        <v>196000</v>
      </c>
      <c r="J336" s="140" t="s">
        <v>104</v>
      </c>
      <c r="K336" s="24">
        <f>VLOOKUP(J336,Sheet2!$A$3:$B$99,2,FALSE)</f>
        <v>10000</v>
      </c>
      <c r="L336" s="136" t="s">
        <v>33</v>
      </c>
      <c r="M336" s="24">
        <f>VLOOKUP(L336,Sheet2!$A$3:$B$99,2,FALSE)</f>
        <v>10000</v>
      </c>
      <c r="N336" s="35" t="s">
        <v>72</v>
      </c>
      <c r="O336" s="26">
        <f>VLOOKUP(N336,Sheet2!$A$3:$B$99,2,FALSE)</f>
        <v>92833</v>
      </c>
      <c r="P336" s="35" t="s">
        <v>32</v>
      </c>
      <c r="Q336" s="26">
        <f>VLOOKUP(P336,Sheet2!$A$3:$B$99,2,FALSE)</f>
        <v>270000</v>
      </c>
      <c r="R336" s="35" t="s">
        <v>84</v>
      </c>
      <c r="S336" s="26">
        <f>VLOOKUP(R336,Sheet2!$A$3:$B$99,2,FALSE)</f>
        <v>196000</v>
      </c>
      <c r="T336" s="36" t="s">
        <v>77</v>
      </c>
      <c r="U336" s="27">
        <f>VLOOKUP(T336,Sheet2!$A$3:$B$99,2,FALSE)</f>
        <v>40000</v>
      </c>
      <c r="V336" s="132" t="s">
        <v>191</v>
      </c>
      <c r="W336" s="27">
        <f>VLOOKUP(V336,Sheet2!$A$3:$B$99,2,FALSE)</f>
        <v>10000</v>
      </c>
      <c r="X336" s="139" t="s">
        <v>193</v>
      </c>
      <c r="Y336" s="27">
        <f>VLOOKUP(X336,Sheet2!$A$3:$B$99,2,FALSE)</f>
        <v>10000</v>
      </c>
      <c r="Z336" s="128" t="s">
        <v>44</v>
      </c>
      <c r="AA336" s="29">
        <f>VLOOKUP(Z336,Sheet2!$A$3:$B$99,2,FALSE)</f>
        <v>10000</v>
      </c>
      <c r="AB336" s="128" t="s">
        <v>207</v>
      </c>
      <c r="AC336" s="29">
        <f>VLOOKUP(AB336,Sheet2!$A$3:$B$99,2,FALSE)</f>
        <v>10000</v>
      </c>
      <c r="AD336" s="137" t="s">
        <v>196</v>
      </c>
      <c r="AE336" s="30">
        <f>VLOOKUP(AD336,Sheet2!$A$3:$B$99,2,FALSE)</f>
        <v>50000</v>
      </c>
      <c r="AF336" s="131" t="s">
        <v>202</v>
      </c>
      <c r="AG336" s="30">
        <f>VLOOKUP(AF336,Sheet2!$A$3:$B$99,2,FALSE)</f>
        <v>0</v>
      </c>
    </row>
    <row r="337" spans="1:33" ht="9.6999999999999993" customHeight="1">
      <c r="A337" s="50">
        <v>336</v>
      </c>
      <c r="B337" s="49" t="s">
        <v>833</v>
      </c>
      <c r="C337" s="52" t="s">
        <v>832</v>
      </c>
      <c r="D337" s="54" t="s">
        <v>833</v>
      </c>
      <c r="E337" s="19">
        <f t="shared" si="5"/>
        <v>1025200</v>
      </c>
      <c r="F337" s="32" t="s">
        <v>61</v>
      </c>
      <c r="G337" s="21">
        <f>VLOOKUP(F337,Sheet2!$A$3:$B$99,2,FALSE)</f>
        <v>68000</v>
      </c>
      <c r="H337" s="33" t="s">
        <v>65</v>
      </c>
      <c r="I337" s="21">
        <f>VLOOKUP(H337,Sheet2!$A$3:$B$99,2,FALSE)</f>
        <v>480000</v>
      </c>
      <c r="J337" s="135" t="s">
        <v>170</v>
      </c>
      <c r="K337" s="24">
        <f>VLOOKUP(J337,Sheet2!$A$3:$B$99,2,FALSE)</f>
        <v>10000</v>
      </c>
      <c r="L337" s="34" t="s">
        <v>95</v>
      </c>
      <c r="M337" s="24">
        <f>VLOOKUP(L337,Sheet2!$A$3:$B$99,2,FALSE)</f>
        <v>40000</v>
      </c>
      <c r="N337" s="141" t="s">
        <v>57</v>
      </c>
      <c r="O337" s="26">
        <f>VLOOKUP(N337,Sheet2!$A$3:$B$99,2,FALSE)</f>
        <v>10000</v>
      </c>
      <c r="P337" s="35" t="s">
        <v>83</v>
      </c>
      <c r="Q337" s="26">
        <f>VLOOKUP(P337,Sheet2!$A$3:$B$99,2,FALSE)</f>
        <v>54000</v>
      </c>
      <c r="R337" s="35" t="s">
        <v>32</v>
      </c>
      <c r="S337" s="26">
        <f>VLOOKUP(R337,Sheet2!$A$3:$B$99,2,FALSE)</f>
        <v>270000</v>
      </c>
      <c r="T337" s="139" t="s">
        <v>187</v>
      </c>
      <c r="U337" s="27">
        <f>VLOOKUP(T337,Sheet2!$A$3:$B$99,2,FALSE)</f>
        <v>10000</v>
      </c>
      <c r="V337" s="36" t="s">
        <v>192</v>
      </c>
      <c r="W337" s="27">
        <f>VLOOKUP(V337,Sheet2!$A$3:$B$99,2,FALSE)</f>
        <v>40000</v>
      </c>
      <c r="X337" s="139" t="s">
        <v>182</v>
      </c>
      <c r="Y337" s="27">
        <f>VLOOKUP(X337,Sheet2!$A$3:$B$99,2,FALSE)</f>
        <v>10000</v>
      </c>
      <c r="Z337" s="37" t="s">
        <v>38</v>
      </c>
      <c r="AA337" s="29">
        <f>VLOOKUP(Z337,Sheet2!$A$3:$B$99,2,FALSE)</f>
        <v>23200</v>
      </c>
      <c r="AB337" s="128" t="s">
        <v>97</v>
      </c>
      <c r="AC337" s="29">
        <f>VLOOKUP(AB337,Sheet2!$A$3:$B$99,2,FALSE)</f>
        <v>10000</v>
      </c>
      <c r="AD337" s="129" t="s">
        <v>198</v>
      </c>
      <c r="AE337" s="30">
        <f>VLOOKUP(AD337,Sheet2!$A$3:$B$99,2,FALSE)</f>
        <v>0</v>
      </c>
      <c r="AF337" s="131" t="s">
        <v>202</v>
      </c>
      <c r="AG337" s="30">
        <f>VLOOKUP(AF337,Sheet2!$A$3:$B$99,2,FALSE)</f>
        <v>0</v>
      </c>
    </row>
    <row r="338" spans="1:33" ht="9.6999999999999993" customHeight="1">
      <c r="A338" s="50">
        <v>337</v>
      </c>
      <c r="B338" s="49" t="s">
        <v>795</v>
      </c>
      <c r="C338" s="52" t="s">
        <v>793</v>
      </c>
      <c r="D338" s="54" t="s">
        <v>794</v>
      </c>
      <c r="E338" s="19">
        <f t="shared" si="5"/>
        <v>1009833</v>
      </c>
      <c r="F338" s="32" t="s">
        <v>35</v>
      </c>
      <c r="G338" s="21">
        <f>VLOOKUP(F338,Sheet2!$A$3:$B$99,2,FALSE)</f>
        <v>40000</v>
      </c>
      <c r="H338" s="33" t="s">
        <v>70</v>
      </c>
      <c r="I338" s="21">
        <f>VLOOKUP(H338,Sheet2!$A$3:$B$99,2,FALSE)</f>
        <v>155000</v>
      </c>
      <c r="J338" s="136" t="s">
        <v>33</v>
      </c>
      <c r="K338" s="24">
        <f>VLOOKUP(J338,Sheet2!$A$3:$B$99,2,FALSE)</f>
        <v>10000</v>
      </c>
      <c r="L338" s="34" t="s">
        <v>39</v>
      </c>
      <c r="M338" s="24">
        <f>VLOOKUP(L338,Sheet2!$A$3:$B$99,2,FALSE)</f>
        <v>270000</v>
      </c>
      <c r="N338" s="35" t="s">
        <v>72</v>
      </c>
      <c r="O338" s="26">
        <f>VLOOKUP(N338,Sheet2!$A$3:$B$99,2,FALSE)</f>
        <v>92833</v>
      </c>
      <c r="P338" s="35" t="s">
        <v>84</v>
      </c>
      <c r="Q338" s="26">
        <f>VLOOKUP(P338,Sheet2!$A$3:$B$99,2,FALSE)</f>
        <v>196000</v>
      </c>
      <c r="R338" s="35" t="s">
        <v>68</v>
      </c>
      <c r="S338" s="26">
        <f>VLOOKUP(R338,Sheet2!$A$3:$B$99,2,FALSE)</f>
        <v>196000</v>
      </c>
      <c r="T338" s="132" t="s">
        <v>181</v>
      </c>
      <c r="U338" s="27">
        <f>VLOOKUP(T338,Sheet2!$A$3:$B$99,2,FALSE)</f>
        <v>10000</v>
      </c>
      <c r="V338" s="139" t="s">
        <v>110</v>
      </c>
      <c r="W338" s="27">
        <f>VLOOKUP(V338,Sheet2!$A$3:$B$99,2,FALSE)</f>
        <v>10000</v>
      </c>
      <c r="X338" s="139" t="s">
        <v>185</v>
      </c>
      <c r="Y338" s="27">
        <f>VLOOKUP(X338,Sheet2!$A$3:$B$99,2,FALSE)</f>
        <v>10000</v>
      </c>
      <c r="Z338" s="128" t="s">
        <v>207</v>
      </c>
      <c r="AA338" s="29">
        <f>VLOOKUP(Z338,Sheet2!$A$3:$B$99,2,FALSE)</f>
        <v>10000</v>
      </c>
      <c r="AB338" s="128" t="s">
        <v>69</v>
      </c>
      <c r="AC338" s="29">
        <f>VLOOKUP(AB338,Sheet2!$A$3:$B$99,2,FALSE)</f>
        <v>10000</v>
      </c>
      <c r="AD338" s="129" t="s">
        <v>198</v>
      </c>
      <c r="AE338" s="30">
        <f>VLOOKUP(AD338,Sheet2!$A$3:$B$99,2,FALSE)</f>
        <v>0</v>
      </c>
      <c r="AF338" s="131" t="s">
        <v>201</v>
      </c>
      <c r="AG338" s="30">
        <f>VLOOKUP(AF338,Sheet2!$A$3:$B$99,2,FALSE)</f>
        <v>0</v>
      </c>
    </row>
    <row r="339" spans="1:33" ht="9.6999999999999993" customHeight="1">
      <c r="A339" s="48">
        <v>338</v>
      </c>
      <c r="B339" s="51" t="s">
        <v>425</v>
      </c>
      <c r="C339" s="52" t="s">
        <v>424</v>
      </c>
      <c r="D339" s="54" t="s">
        <v>425</v>
      </c>
      <c r="E339" s="19">
        <f t="shared" si="5"/>
        <v>1006600</v>
      </c>
      <c r="F339" s="32" t="s">
        <v>61</v>
      </c>
      <c r="G339" s="21">
        <f>VLOOKUP(F339,Sheet2!$A$3:$B$99,2,FALSE)</f>
        <v>68000</v>
      </c>
      <c r="H339" s="33" t="s">
        <v>53</v>
      </c>
      <c r="I339" s="21">
        <f>VLOOKUP(H339,Sheet2!$A$3:$B$99,2,FALSE)</f>
        <v>40000</v>
      </c>
      <c r="J339" s="34" t="s">
        <v>95</v>
      </c>
      <c r="K339" s="24">
        <f>VLOOKUP(J339,Sheet2!$A$3:$B$99,2,FALSE)</f>
        <v>40000</v>
      </c>
      <c r="L339" s="34" t="s">
        <v>59</v>
      </c>
      <c r="M339" s="24">
        <f>VLOOKUP(L339,Sheet2!$A$3:$B$99,2,FALSE)</f>
        <v>30000</v>
      </c>
      <c r="N339" s="35" t="s">
        <v>81</v>
      </c>
      <c r="O339" s="26">
        <f>VLOOKUP(N339,Sheet2!$A$3:$B$99,2,FALSE)</f>
        <v>196000</v>
      </c>
      <c r="P339" s="35" t="s">
        <v>68</v>
      </c>
      <c r="Q339" s="26">
        <f>VLOOKUP(P339,Sheet2!$A$3:$B$99,2,FALSE)</f>
        <v>196000</v>
      </c>
      <c r="R339" s="35" t="s">
        <v>177</v>
      </c>
      <c r="S339" s="26">
        <f>VLOOKUP(R339,Sheet2!$A$3:$B$99,2,FALSE)</f>
        <v>196000</v>
      </c>
      <c r="T339" s="36" t="s">
        <v>86</v>
      </c>
      <c r="U339" s="27">
        <f>VLOOKUP(T339,Sheet2!$A$3:$B$99,2,FALSE)</f>
        <v>120000</v>
      </c>
      <c r="V339" s="139" t="s">
        <v>82</v>
      </c>
      <c r="W339" s="27">
        <f>VLOOKUP(V339,Sheet2!$A$3:$B$99,2,FALSE)</f>
        <v>10000</v>
      </c>
      <c r="X339" s="36" t="s">
        <v>189</v>
      </c>
      <c r="Y339" s="27">
        <f>VLOOKUP(X339,Sheet2!$A$3:$B$99,2,FALSE)</f>
        <v>27400</v>
      </c>
      <c r="Z339" s="128" t="s">
        <v>43</v>
      </c>
      <c r="AA339" s="29">
        <f>VLOOKUP(Z339,Sheet2!$A$3:$B$99,2,FALSE)</f>
        <v>10000</v>
      </c>
      <c r="AB339" s="37" t="s">
        <v>38</v>
      </c>
      <c r="AC339" s="29">
        <f>VLOOKUP(AB339,Sheet2!$A$3:$B$99,2,FALSE)</f>
        <v>23200</v>
      </c>
      <c r="AD339" s="137" t="s">
        <v>196</v>
      </c>
      <c r="AE339" s="30">
        <f>VLOOKUP(AD339,Sheet2!$A$3:$B$99,2,FALSE)</f>
        <v>50000</v>
      </c>
      <c r="AF339" s="131" t="s">
        <v>198</v>
      </c>
      <c r="AG339" s="30">
        <f>VLOOKUP(AF339,Sheet2!$A$3:$B$99,2,FALSE)</f>
        <v>0</v>
      </c>
    </row>
    <row r="340" spans="1:33" ht="9.6999999999999993" customHeight="1">
      <c r="A340" s="48">
        <v>339</v>
      </c>
      <c r="B340" s="49" t="s">
        <v>861</v>
      </c>
      <c r="C340" s="52" t="s">
        <v>860</v>
      </c>
      <c r="D340" s="54" t="s">
        <v>861</v>
      </c>
      <c r="E340" s="19">
        <f t="shared" si="5"/>
        <v>1005866</v>
      </c>
      <c r="F340" s="32" t="s">
        <v>53</v>
      </c>
      <c r="G340" s="21">
        <f>VLOOKUP(F340,Sheet2!$A$3:$B$99,2,FALSE)</f>
        <v>40000</v>
      </c>
      <c r="H340" s="33" t="s">
        <v>61</v>
      </c>
      <c r="I340" s="21">
        <f>VLOOKUP(H340,Sheet2!$A$3:$B$99,2,FALSE)</f>
        <v>68000</v>
      </c>
      <c r="J340" s="34" t="s">
        <v>95</v>
      </c>
      <c r="K340" s="24">
        <f>VLOOKUP(J340,Sheet2!$A$3:$B$99,2,FALSE)</f>
        <v>40000</v>
      </c>
      <c r="L340" s="34" t="s">
        <v>96</v>
      </c>
      <c r="M340" s="24">
        <f>VLOOKUP(L340,Sheet2!$A$3:$B$99,2,FALSE)</f>
        <v>92833</v>
      </c>
      <c r="N340" s="35" t="s">
        <v>72</v>
      </c>
      <c r="O340" s="26">
        <f>VLOOKUP(N340,Sheet2!$A$3:$B$99,2,FALSE)</f>
        <v>92833</v>
      </c>
      <c r="P340" s="35" t="s">
        <v>172</v>
      </c>
      <c r="Q340" s="26">
        <f>VLOOKUP(P340,Sheet2!$A$3:$B$99,2,FALSE)</f>
        <v>335000</v>
      </c>
      <c r="R340" s="35" t="s">
        <v>105</v>
      </c>
      <c r="S340" s="26">
        <f>VLOOKUP(R340,Sheet2!$A$3:$B$99,2,FALSE)</f>
        <v>54000</v>
      </c>
      <c r="T340" s="36" t="s">
        <v>86</v>
      </c>
      <c r="U340" s="27">
        <f>VLOOKUP(T340,Sheet2!$A$3:$B$99,2,FALSE)</f>
        <v>120000</v>
      </c>
      <c r="V340" s="36" t="s">
        <v>192</v>
      </c>
      <c r="W340" s="27">
        <f>VLOOKUP(V340,Sheet2!$A$3:$B$99,2,FALSE)</f>
        <v>40000</v>
      </c>
      <c r="X340" s="36" t="s">
        <v>77</v>
      </c>
      <c r="Y340" s="27">
        <f>VLOOKUP(X340,Sheet2!$A$3:$B$99,2,FALSE)</f>
        <v>40000</v>
      </c>
      <c r="Z340" s="37" t="s">
        <v>38</v>
      </c>
      <c r="AA340" s="29">
        <f>VLOOKUP(Z340,Sheet2!$A$3:$B$99,2,FALSE)</f>
        <v>23200</v>
      </c>
      <c r="AB340" s="142" t="s">
        <v>78</v>
      </c>
      <c r="AC340" s="29">
        <f>VLOOKUP(AB340,Sheet2!$A$3:$B$99,2,FALSE)</f>
        <v>10000</v>
      </c>
      <c r="AD340" s="137" t="s">
        <v>196</v>
      </c>
      <c r="AE340" s="30">
        <f>VLOOKUP(AD340,Sheet2!$A$3:$B$99,2,FALSE)</f>
        <v>50000</v>
      </c>
      <c r="AF340" s="131" t="s">
        <v>202</v>
      </c>
      <c r="AG340" s="30">
        <f>VLOOKUP(AF340,Sheet2!$A$3:$B$99,2,FALSE)</f>
        <v>0</v>
      </c>
    </row>
    <row r="341" spans="1:33" ht="9.6999999999999993" customHeight="1">
      <c r="A341" s="50">
        <v>340</v>
      </c>
      <c r="B341" s="51" t="s">
        <v>739</v>
      </c>
      <c r="C341" s="52" t="s">
        <v>738</v>
      </c>
      <c r="D341" s="54" t="s">
        <v>739</v>
      </c>
      <c r="E341" s="19">
        <f t="shared" si="5"/>
        <v>1005600</v>
      </c>
      <c r="F341" s="32" t="s">
        <v>52</v>
      </c>
      <c r="G341" s="21">
        <f>VLOOKUP(F341,Sheet2!$A$3:$B$99,2,FALSE)</f>
        <v>135000</v>
      </c>
      <c r="H341" s="33" t="s">
        <v>41</v>
      </c>
      <c r="I341" s="21">
        <f>VLOOKUP(H341,Sheet2!$A$3:$B$99,2,FALSE)</f>
        <v>335000</v>
      </c>
      <c r="J341" s="140" t="s">
        <v>58</v>
      </c>
      <c r="K341" s="24">
        <f>VLOOKUP(J341,Sheet2!$A$3:$B$99,2,FALSE)</f>
        <v>10000</v>
      </c>
      <c r="L341" s="34" t="s">
        <v>95</v>
      </c>
      <c r="M341" s="24">
        <f>VLOOKUP(L341,Sheet2!$A$3:$B$99,2,FALSE)</f>
        <v>40000</v>
      </c>
      <c r="N341" s="35" t="s">
        <v>81</v>
      </c>
      <c r="O341" s="26">
        <f>VLOOKUP(N341,Sheet2!$A$3:$B$99,2,FALSE)</f>
        <v>196000</v>
      </c>
      <c r="P341" s="35" t="s">
        <v>175</v>
      </c>
      <c r="Q341" s="26">
        <f>VLOOKUP(P341,Sheet2!$A$3:$B$99,2,FALSE)</f>
        <v>54000</v>
      </c>
      <c r="R341" s="35" t="s">
        <v>179</v>
      </c>
      <c r="S341" s="26">
        <f>VLOOKUP(R341,Sheet2!$A$3:$B$99,2,FALSE)</f>
        <v>155000</v>
      </c>
      <c r="T341" s="139" t="s">
        <v>110</v>
      </c>
      <c r="U341" s="27">
        <f>VLOOKUP(T341,Sheet2!$A$3:$B$99,2,FALSE)</f>
        <v>10000</v>
      </c>
      <c r="V341" s="139" t="s">
        <v>169</v>
      </c>
      <c r="W341" s="27">
        <f>VLOOKUP(V341,Sheet2!$A$3:$B$99,2,FALSE)</f>
        <v>10000</v>
      </c>
      <c r="X341" s="36" t="s">
        <v>189</v>
      </c>
      <c r="Y341" s="27">
        <f>VLOOKUP(X341,Sheet2!$A$3:$B$99,2,FALSE)</f>
        <v>27400</v>
      </c>
      <c r="Z341" s="37" t="s">
        <v>38</v>
      </c>
      <c r="AA341" s="29">
        <f>VLOOKUP(Z341,Sheet2!$A$3:$B$99,2,FALSE)</f>
        <v>23200</v>
      </c>
      <c r="AB341" s="128" t="s">
        <v>97</v>
      </c>
      <c r="AC341" s="29">
        <f>VLOOKUP(AB341,Sheet2!$A$3:$B$99,2,FALSE)</f>
        <v>10000</v>
      </c>
      <c r="AD341" s="129" t="s">
        <v>197</v>
      </c>
      <c r="AE341" s="30">
        <f>VLOOKUP(AD341,Sheet2!$A$3:$B$99,2,FALSE)</f>
        <v>0</v>
      </c>
      <c r="AF341" s="131" t="s">
        <v>198</v>
      </c>
      <c r="AG341" s="30">
        <f>VLOOKUP(AF341,Sheet2!$A$3:$B$99,2,FALSE)</f>
        <v>0</v>
      </c>
    </row>
    <row r="342" spans="1:33" ht="9.6999999999999993" customHeight="1">
      <c r="A342" s="50">
        <v>341</v>
      </c>
      <c r="B342" s="51" t="s">
        <v>306</v>
      </c>
      <c r="C342" s="52" t="s">
        <v>305</v>
      </c>
      <c r="D342" s="54" t="s">
        <v>306</v>
      </c>
      <c r="E342" s="19">
        <f t="shared" si="5"/>
        <v>988000</v>
      </c>
      <c r="F342" s="32" t="s">
        <v>61</v>
      </c>
      <c r="G342" s="21">
        <f>VLOOKUP(F342,Sheet2!$A$3:$B$99,2,FALSE)</f>
        <v>68000</v>
      </c>
      <c r="H342" s="33" t="s">
        <v>56</v>
      </c>
      <c r="I342" s="21">
        <f>VLOOKUP(H342,Sheet2!$A$3:$B$99,2,FALSE)</f>
        <v>196000</v>
      </c>
      <c r="J342" s="34" t="s">
        <v>95</v>
      </c>
      <c r="K342" s="24">
        <f>VLOOKUP(J342,Sheet2!$A$3:$B$99,2,FALSE)</f>
        <v>40000</v>
      </c>
      <c r="L342" s="140" t="s">
        <v>58</v>
      </c>
      <c r="M342" s="24">
        <f>VLOOKUP(L342,Sheet2!$A$3:$B$99,2,FALSE)</f>
        <v>10000</v>
      </c>
      <c r="N342" s="35" t="s">
        <v>175</v>
      </c>
      <c r="O342" s="26">
        <f>VLOOKUP(N342,Sheet2!$A$3:$B$99,2,FALSE)</f>
        <v>54000</v>
      </c>
      <c r="P342" s="35" t="s">
        <v>172</v>
      </c>
      <c r="Q342" s="26">
        <f>VLOOKUP(P342,Sheet2!$A$3:$B$99,2,FALSE)</f>
        <v>335000</v>
      </c>
      <c r="R342" s="35" t="s">
        <v>179</v>
      </c>
      <c r="S342" s="26">
        <f>VLOOKUP(R342,Sheet2!$A$3:$B$99,2,FALSE)</f>
        <v>155000</v>
      </c>
      <c r="T342" s="132" t="s">
        <v>75</v>
      </c>
      <c r="U342" s="27">
        <f>VLOOKUP(T342,Sheet2!$A$3:$B$99,2,FALSE)</f>
        <v>10000</v>
      </c>
      <c r="V342" s="36" t="s">
        <v>192</v>
      </c>
      <c r="W342" s="27">
        <f>VLOOKUP(V342,Sheet2!$A$3:$B$99,2,FALSE)</f>
        <v>40000</v>
      </c>
      <c r="X342" s="139" t="s">
        <v>82</v>
      </c>
      <c r="Y342" s="27">
        <f>VLOOKUP(X342,Sheet2!$A$3:$B$99,2,FALSE)</f>
        <v>10000</v>
      </c>
      <c r="Z342" s="128" t="s">
        <v>97</v>
      </c>
      <c r="AA342" s="29">
        <f>VLOOKUP(Z342,Sheet2!$A$3:$B$99,2,FALSE)</f>
        <v>10000</v>
      </c>
      <c r="AB342" s="142" t="s">
        <v>78</v>
      </c>
      <c r="AC342" s="29">
        <f>VLOOKUP(AB342,Sheet2!$A$3:$B$99,2,FALSE)</f>
        <v>10000</v>
      </c>
      <c r="AD342" s="137" t="s">
        <v>196</v>
      </c>
      <c r="AE342" s="30">
        <f>VLOOKUP(AD342,Sheet2!$A$3:$B$99,2,FALSE)</f>
        <v>50000</v>
      </c>
      <c r="AF342" s="131" t="s">
        <v>202</v>
      </c>
      <c r="AG342" s="30">
        <f>VLOOKUP(AF342,Sheet2!$A$3:$B$99,2,FALSE)</f>
        <v>0</v>
      </c>
    </row>
    <row r="343" spans="1:33" ht="9.6999999999999993" customHeight="1">
      <c r="A343" s="48">
        <v>342</v>
      </c>
      <c r="B343" s="49" t="s">
        <v>847</v>
      </c>
      <c r="C343" s="52" t="s">
        <v>551</v>
      </c>
      <c r="D343" s="54" t="s">
        <v>552</v>
      </c>
      <c r="E343" s="19">
        <f t="shared" si="5"/>
        <v>987200</v>
      </c>
      <c r="F343" s="32" t="s">
        <v>65</v>
      </c>
      <c r="G343" s="21">
        <f>VLOOKUP(F343,Sheet2!$A$3:$B$99,2,FALSE)</f>
        <v>480000</v>
      </c>
      <c r="H343" s="33" t="s">
        <v>53</v>
      </c>
      <c r="I343" s="21">
        <f>VLOOKUP(H343,Sheet2!$A$3:$B$99,2,FALSE)</f>
        <v>40000</v>
      </c>
      <c r="J343" s="135" t="s">
        <v>170</v>
      </c>
      <c r="K343" s="24">
        <f>VLOOKUP(J343,Sheet2!$A$3:$B$99,2,FALSE)</f>
        <v>10000</v>
      </c>
      <c r="L343" s="34" t="s">
        <v>95</v>
      </c>
      <c r="M343" s="24">
        <f>VLOOKUP(L343,Sheet2!$A$3:$B$99,2,FALSE)</f>
        <v>40000</v>
      </c>
      <c r="N343" s="35" t="s">
        <v>109</v>
      </c>
      <c r="O343" s="26">
        <f>VLOOKUP(N343,Sheet2!$A$3:$B$99,2,FALSE)</f>
        <v>68000</v>
      </c>
      <c r="P343" s="35" t="s">
        <v>68</v>
      </c>
      <c r="Q343" s="26">
        <f>VLOOKUP(P343,Sheet2!$A$3:$B$99,2,FALSE)</f>
        <v>196000</v>
      </c>
      <c r="R343" s="133" t="s">
        <v>108</v>
      </c>
      <c r="S343" s="26">
        <f>VLOOKUP(R343,Sheet2!$A$3:$B$99,2,FALSE)</f>
        <v>10000</v>
      </c>
      <c r="T343" s="139" t="s">
        <v>82</v>
      </c>
      <c r="U343" s="27">
        <f>VLOOKUP(T343,Sheet2!$A$3:$B$99,2,FALSE)</f>
        <v>10000</v>
      </c>
      <c r="V343" s="139" t="s">
        <v>110</v>
      </c>
      <c r="W343" s="27">
        <f>VLOOKUP(V343,Sheet2!$A$3:$B$99,2,FALSE)</f>
        <v>10000</v>
      </c>
      <c r="X343" s="36" t="s">
        <v>77</v>
      </c>
      <c r="Y343" s="27">
        <f>VLOOKUP(X343,Sheet2!$A$3:$B$99,2,FALSE)</f>
        <v>40000</v>
      </c>
      <c r="Z343" s="37" t="s">
        <v>38</v>
      </c>
      <c r="AA343" s="29">
        <f>VLOOKUP(Z343,Sheet2!$A$3:$B$99,2,FALSE)</f>
        <v>23200</v>
      </c>
      <c r="AB343" s="142" t="s">
        <v>78</v>
      </c>
      <c r="AC343" s="29">
        <f>VLOOKUP(AB343,Sheet2!$A$3:$B$99,2,FALSE)</f>
        <v>10000</v>
      </c>
      <c r="AD343" s="137" t="s">
        <v>196</v>
      </c>
      <c r="AE343" s="30">
        <f>VLOOKUP(AD343,Sheet2!$A$3:$B$99,2,FALSE)</f>
        <v>50000</v>
      </c>
      <c r="AF343" s="131" t="s">
        <v>201</v>
      </c>
      <c r="AG343" s="30">
        <f>VLOOKUP(AF343,Sheet2!$A$3:$B$99,2,FALSE)</f>
        <v>0</v>
      </c>
    </row>
    <row r="344" spans="1:33" ht="9.6999999999999993" customHeight="1">
      <c r="A344" s="48">
        <v>343</v>
      </c>
      <c r="B344" s="49" t="s">
        <v>460</v>
      </c>
      <c r="C344" s="52" t="s">
        <v>458</v>
      </c>
      <c r="D344" s="54" t="s">
        <v>460</v>
      </c>
      <c r="E344" s="19">
        <f t="shared" si="5"/>
        <v>985499</v>
      </c>
      <c r="F344" s="32" t="s">
        <v>61</v>
      </c>
      <c r="G344" s="21">
        <f>VLOOKUP(F344,Sheet2!$A$3:$B$99,2,FALSE)</f>
        <v>68000</v>
      </c>
      <c r="H344" s="33" t="s">
        <v>53</v>
      </c>
      <c r="I344" s="21">
        <f>VLOOKUP(H344,Sheet2!$A$3:$B$99,2,FALSE)</f>
        <v>40000</v>
      </c>
      <c r="J344" s="34" t="s">
        <v>96</v>
      </c>
      <c r="K344" s="24">
        <f>VLOOKUP(J344,Sheet2!$A$3:$B$99,2,FALSE)</f>
        <v>92833</v>
      </c>
      <c r="L344" s="34" t="s">
        <v>66</v>
      </c>
      <c r="M344" s="24">
        <f>VLOOKUP(L344,Sheet2!$A$3:$B$99,2,FALSE)</f>
        <v>335000</v>
      </c>
      <c r="N344" s="35" t="s">
        <v>72</v>
      </c>
      <c r="O344" s="26">
        <f>VLOOKUP(N344,Sheet2!$A$3:$B$99,2,FALSE)</f>
        <v>92833</v>
      </c>
      <c r="P344" s="35" t="s">
        <v>178</v>
      </c>
      <c r="Q344" s="26">
        <f>VLOOKUP(P344,Sheet2!$A$3:$B$99,2,FALSE)</f>
        <v>54000</v>
      </c>
      <c r="R344" s="141" t="s">
        <v>176</v>
      </c>
      <c r="S344" s="26">
        <f>VLOOKUP(R344,Sheet2!$A$3:$B$99,2,FALSE)</f>
        <v>10000</v>
      </c>
      <c r="T344" s="132" t="s">
        <v>75</v>
      </c>
      <c r="U344" s="27">
        <f>VLOOKUP(T344,Sheet2!$A$3:$B$99,2,FALSE)</f>
        <v>10000</v>
      </c>
      <c r="V344" s="36" t="s">
        <v>86</v>
      </c>
      <c r="W344" s="27">
        <f>VLOOKUP(V344,Sheet2!$A$3:$B$99,2,FALSE)</f>
        <v>120000</v>
      </c>
      <c r="X344" s="139" t="s">
        <v>169</v>
      </c>
      <c r="Y344" s="27">
        <f>VLOOKUP(X344,Sheet2!$A$3:$B$99,2,FALSE)</f>
        <v>10000</v>
      </c>
      <c r="Z344" s="37" t="s">
        <v>48</v>
      </c>
      <c r="AA344" s="29">
        <f>VLOOKUP(Z344,Sheet2!$A$3:$B$99,2,FALSE)</f>
        <v>92833</v>
      </c>
      <c r="AB344" s="128" t="s">
        <v>207</v>
      </c>
      <c r="AC344" s="29">
        <f>VLOOKUP(AB344,Sheet2!$A$3:$B$99,2,FALSE)</f>
        <v>10000</v>
      </c>
      <c r="AD344" s="137" t="s">
        <v>196</v>
      </c>
      <c r="AE344" s="30">
        <f>VLOOKUP(AD344,Sheet2!$A$3:$B$99,2,FALSE)</f>
        <v>50000</v>
      </c>
      <c r="AF344" s="131" t="s">
        <v>201</v>
      </c>
      <c r="AG344" s="30">
        <f>VLOOKUP(AF344,Sheet2!$A$3:$B$99,2,FALSE)</f>
        <v>0</v>
      </c>
    </row>
    <row r="345" spans="1:33" ht="9.6999999999999993" customHeight="1">
      <c r="A345" s="50">
        <v>344</v>
      </c>
      <c r="B345" s="51" t="s">
        <v>340</v>
      </c>
      <c r="C345" s="52" t="s">
        <v>336</v>
      </c>
      <c r="D345" s="54" t="s">
        <v>337</v>
      </c>
      <c r="E345" s="19">
        <f t="shared" si="5"/>
        <v>983833</v>
      </c>
      <c r="F345" s="32" t="s">
        <v>70</v>
      </c>
      <c r="G345" s="21">
        <f>VLOOKUP(F345,Sheet2!$A$3:$B$99,2,FALSE)</f>
        <v>155000</v>
      </c>
      <c r="H345" s="33" t="s">
        <v>53</v>
      </c>
      <c r="I345" s="21">
        <f>VLOOKUP(H345,Sheet2!$A$3:$B$99,2,FALSE)</f>
        <v>40000</v>
      </c>
      <c r="J345" s="34" t="s">
        <v>59</v>
      </c>
      <c r="K345" s="24">
        <f>VLOOKUP(J345,Sheet2!$A$3:$B$99,2,FALSE)</f>
        <v>30000</v>
      </c>
      <c r="L345" s="34" t="s">
        <v>66</v>
      </c>
      <c r="M345" s="24">
        <f>VLOOKUP(L345,Sheet2!$A$3:$B$99,2,FALSE)</f>
        <v>335000</v>
      </c>
      <c r="N345" s="35" t="s">
        <v>40</v>
      </c>
      <c r="O345" s="26">
        <f>VLOOKUP(N345,Sheet2!$A$3:$B$99,2,FALSE)</f>
        <v>92833</v>
      </c>
      <c r="P345" s="35" t="s">
        <v>62</v>
      </c>
      <c r="Q345" s="26">
        <f>VLOOKUP(P345,Sheet2!$A$3:$B$99,2,FALSE)</f>
        <v>68000</v>
      </c>
      <c r="R345" s="35" t="s">
        <v>179</v>
      </c>
      <c r="S345" s="26">
        <f>VLOOKUP(R345,Sheet2!$A$3:$B$99,2,FALSE)</f>
        <v>155000</v>
      </c>
      <c r="T345" s="139" t="s">
        <v>193</v>
      </c>
      <c r="U345" s="27">
        <f>VLOOKUP(T345,Sheet2!$A$3:$B$99,2,FALSE)</f>
        <v>10000</v>
      </c>
      <c r="V345" s="36" t="s">
        <v>184</v>
      </c>
      <c r="W345" s="27">
        <f>VLOOKUP(V345,Sheet2!$A$3:$B$99,2,FALSE)</f>
        <v>68000</v>
      </c>
      <c r="X345" s="139" t="s">
        <v>110</v>
      </c>
      <c r="Y345" s="27">
        <f>VLOOKUP(X345,Sheet2!$A$3:$B$99,2,FALSE)</f>
        <v>10000</v>
      </c>
      <c r="Z345" s="128" t="s">
        <v>207</v>
      </c>
      <c r="AA345" s="29">
        <f>VLOOKUP(Z345,Sheet2!$A$3:$B$99,2,FALSE)</f>
        <v>10000</v>
      </c>
      <c r="AB345" s="142" t="s">
        <v>78</v>
      </c>
      <c r="AC345" s="29">
        <f>VLOOKUP(AB345,Sheet2!$A$3:$B$99,2,FALSE)</f>
        <v>10000</v>
      </c>
      <c r="AD345" s="129" t="s">
        <v>198</v>
      </c>
      <c r="AE345" s="30">
        <f>VLOOKUP(AD345,Sheet2!$A$3:$B$99,2,FALSE)</f>
        <v>0</v>
      </c>
      <c r="AF345" s="131" t="s">
        <v>200</v>
      </c>
      <c r="AG345" s="30">
        <f>VLOOKUP(AF345,Sheet2!$A$3:$B$99,2,FALSE)</f>
        <v>0</v>
      </c>
    </row>
    <row r="346" spans="1:33" ht="9.6999999999999993" customHeight="1">
      <c r="A346" s="50">
        <v>345</v>
      </c>
      <c r="B346" s="49" t="s">
        <v>639</v>
      </c>
      <c r="C346" s="52" t="s">
        <v>642</v>
      </c>
      <c r="D346" s="56" t="s">
        <v>643</v>
      </c>
      <c r="E346" s="19">
        <f t="shared" si="5"/>
        <v>981200</v>
      </c>
      <c r="F346" s="32" t="s">
        <v>65</v>
      </c>
      <c r="G346" s="21">
        <f>VLOOKUP(F346,Sheet2!$A$3:$B$99,2,FALSE)</f>
        <v>480000</v>
      </c>
      <c r="H346" s="33" t="s">
        <v>35</v>
      </c>
      <c r="I346" s="21">
        <f>VLOOKUP(H346,Sheet2!$A$3:$B$99,2,FALSE)</f>
        <v>40000</v>
      </c>
      <c r="J346" s="34" t="s">
        <v>95</v>
      </c>
      <c r="K346" s="24">
        <f>VLOOKUP(J346,Sheet2!$A$3:$B$99,2,FALSE)</f>
        <v>40000</v>
      </c>
      <c r="L346" s="136" t="s">
        <v>33</v>
      </c>
      <c r="M346" s="24">
        <f>VLOOKUP(L346,Sheet2!$A$3:$B$99,2,FALSE)</f>
        <v>10000</v>
      </c>
      <c r="N346" s="35" t="s">
        <v>81</v>
      </c>
      <c r="O346" s="26">
        <f>VLOOKUP(N346,Sheet2!$A$3:$B$99,2,FALSE)</f>
        <v>196000</v>
      </c>
      <c r="P346" s="133" t="s">
        <v>54</v>
      </c>
      <c r="Q346" s="26">
        <f>VLOOKUP(P346,Sheet2!$A$3:$B$99,2,FALSE)</f>
        <v>10000</v>
      </c>
      <c r="R346" s="35" t="s">
        <v>105</v>
      </c>
      <c r="S346" s="26">
        <f>VLOOKUP(R346,Sheet2!$A$3:$B$99,2,FALSE)</f>
        <v>54000</v>
      </c>
      <c r="T346" s="36" t="s">
        <v>77</v>
      </c>
      <c r="U346" s="27">
        <f>VLOOKUP(T346,Sheet2!$A$3:$B$99,2,FALSE)</f>
        <v>40000</v>
      </c>
      <c r="V346" s="132" t="s">
        <v>181</v>
      </c>
      <c r="W346" s="27">
        <f>VLOOKUP(V346,Sheet2!$A$3:$B$99,2,FALSE)</f>
        <v>10000</v>
      </c>
      <c r="X346" s="36" t="s">
        <v>184</v>
      </c>
      <c r="Y346" s="27">
        <f>VLOOKUP(X346,Sheet2!$A$3:$B$99,2,FALSE)</f>
        <v>68000</v>
      </c>
      <c r="Z346" s="37" t="s">
        <v>38</v>
      </c>
      <c r="AA346" s="29">
        <f>VLOOKUP(Z346,Sheet2!$A$3:$B$99,2,FALSE)</f>
        <v>23200</v>
      </c>
      <c r="AB346" s="128" t="s">
        <v>97</v>
      </c>
      <c r="AC346" s="29">
        <f>VLOOKUP(AB346,Sheet2!$A$3:$B$99,2,FALSE)</f>
        <v>10000</v>
      </c>
      <c r="AD346" s="129" t="s">
        <v>198</v>
      </c>
      <c r="AE346" s="30">
        <f>VLOOKUP(AD346,Sheet2!$A$3:$B$99,2,FALSE)</f>
        <v>0</v>
      </c>
      <c r="AF346" s="131" t="s">
        <v>199</v>
      </c>
      <c r="AG346" s="30">
        <f>VLOOKUP(AF346,Sheet2!$A$3:$B$99,2,FALSE)</f>
        <v>0</v>
      </c>
    </row>
    <row r="347" spans="1:33" ht="9.6999999999999993" customHeight="1">
      <c r="A347" s="48">
        <v>346</v>
      </c>
      <c r="B347" s="49" t="s">
        <v>427</v>
      </c>
      <c r="C347" s="52" t="s">
        <v>426</v>
      </c>
      <c r="D347" s="54" t="s">
        <v>427</v>
      </c>
      <c r="E347" s="19">
        <f t="shared" si="5"/>
        <v>979033</v>
      </c>
      <c r="F347" s="32" t="s">
        <v>65</v>
      </c>
      <c r="G347" s="21">
        <f>VLOOKUP(F347,Sheet2!$A$3:$B$99,2,FALSE)</f>
        <v>480000</v>
      </c>
      <c r="H347" s="33" t="s">
        <v>53</v>
      </c>
      <c r="I347" s="21">
        <f>VLOOKUP(H347,Sheet2!$A$3:$B$99,2,FALSE)</f>
        <v>40000</v>
      </c>
      <c r="J347" s="34" t="s">
        <v>95</v>
      </c>
      <c r="K347" s="24">
        <f>VLOOKUP(J347,Sheet2!$A$3:$B$99,2,FALSE)</f>
        <v>40000</v>
      </c>
      <c r="L347" s="34" t="s">
        <v>96</v>
      </c>
      <c r="M347" s="24">
        <f>VLOOKUP(L347,Sheet2!$A$3:$B$99,2,FALSE)</f>
        <v>92833</v>
      </c>
      <c r="N347" s="35" t="s">
        <v>109</v>
      </c>
      <c r="O347" s="26">
        <f>VLOOKUP(N347,Sheet2!$A$3:$B$99,2,FALSE)</f>
        <v>68000</v>
      </c>
      <c r="P347" s="35" t="s">
        <v>179</v>
      </c>
      <c r="Q347" s="26">
        <f>VLOOKUP(P347,Sheet2!$A$3:$B$99,2,FALSE)</f>
        <v>155000</v>
      </c>
      <c r="R347" s="133" t="s">
        <v>108</v>
      </c>
      <c r="S347" s="26">
        <f>VLOOKUP(R347,Sheet2!$A$3:$B$99,2,FALSE)</f>
        <v>10000</v>
      </c>
      <c r="T347" s="132" t="s">
        <v>75</v>
      </c>
      <c r="U347" s="27">
        <f>VLOOKUP(T347,Sheet2!$A$3:$B$99,2,FALSE)</f>
        <v>10000</v>
      </c>
      <c r="V347" s="139" t="s">
        <v>82</v>
      </c>
      <c r="W347" s="27">
        <f>VLOOKUP(V347,Sheet2!$A$3:$B$99,2,FALSE)</f>
        <v>10000</v>
      </c>
      <c r="X347" s="36" t="s">
        <v>77</v>
      </c>
      <c r="Y347" s="27">
        <f>VLOOKUP(X347,Sheet2!$A$3:$B$99,2,FALSE)</f>
        <v>40000</v>
      </c>
      <c r="Z347" s="37" t="s">
        <v>38</v>
      </c>
      <c r="AA347" s="29">
        <f>VLOOKUP(Z347,Sheet2!$A$3:$B$99,2,FALSE)</f>
        <v>23200</v>
      </c>
      <c r="AB347" s="128" t="s">
        <v>97</v>
      </c>
      <c r="AC347" s="29">
        <f>VLOOKUP(AB347,Sheet2!$A$3:$B$99,2,FALSE)</f>
        <v>10000</v>
      </c>
      <c r="AD347" s="129" t="s">
        <v>198</v>
      </c>
      <c r="AE347" s="30">
        <f>VLOOKUP(AD347,Sheet2!$A$3:$B$99,2,FALSE)</f>
        <v>0</v>
      </c>
      <c r="AF347" s="131" t="s">
        <v>202</v>
      </c>
      <c r="AG347" s="30">
        <f>VLOOKUP(AF347,Sheet2!$A$3:$B$99,2,FALSE)</f>
        <v>0</v>
      </c>
    </row>
    <row r="348" spans="1:33" ht="9.6999999999999993" customHeight="1">
      <c r="A348" s="48">
        <v>347</v>
      </c>
      <c r="B348" s="49" t="s">
        <v>784</v>
      </c>
      <c r="C348" s="52" t="s">
        <v>783</v>
      </c>
      <c r="D348" s="54" t="s">
        <v>791</v>
      </c>
      <c r="E348" s="19">
        <f t="shared" si="5"/>
        <v>979033</v>
      </c>
      <c r="F348" s="32" t="s">
        <v>65</v>
      </c>
      <c r="G348" s="21">
        <f>VLOOKUP(F348,Sheet2!$A$3:$B$99,2,FALSE)</f>
        <v>480000</v>
      </c>
      <c r="H348" s="33" t="s">
        <v>53</v>
      </c>
      <c r="I348" s="21">
        <f>VLOOKUP(H348,Sheet2!$A$3:$B$99,2,FALSE)</f>
        <v>40000</v>
      </c>
      <c r="J348" s="34" t="s">
        <v>95</v>
      </c>
      <c r="K348" s="24">
        <f>VLOOKUP(J348,Sheet2!$A$3:$B$99,2,FALSE)</f>
        <v>40000</v>
      </c>
      <c r="L348" s="34" t="s">
        <v>96</v>
      </c>
      <c r="M348" s="24">
        <f>VLOOKUP(L348,Sheet2!$A$3:$B$99,2,FALSE)</f>
        <v>92833</v>
      </c>
      <c r="N348" s="35" t="s">
        <v>109</v>
      </c>
      <c r="O348" s="26">
        <f>VLOOKUP(N348,Sheet2!$A$3:$B$99,2,FALSE)</f>
        <v>68000</v>
      </c>
      <c r="P348" s="141" t="s">
        <v>57</v>
      </c>
      <c r="Q348" s="26">
        <f>VLOOKUP(P348,Sheet2!$A$3:$B$99,2,FALSE)</f>
        <v>10000</v>
      </c>
      <c r="R348" s="35" t="s">
        <v>179</v>
      </c>
      <c r="S348" s="26">
        <f>VLOOKUP(R348,Sheet2!$A$3:$B$99,2,FALSE)</f>
        <v>155000</v>
      </c>
      <c r="T348" s="139" t="s">
        <v>183</v>
      </c>
      <c r="U348" s="27">
        <f>VLOOKUP(T348,Sheet2!$A$3:$B$99,2,FALSE)</f>
        <v>10000</v>
      </c>
      <c r="V348" s="139" t="s">
        <v>110</v>
      </c>
      <c r="W348" s="27">
        <f>VLOOKUP(V348,Sheet2!$A$3:$B$99,2,FALSE)</f>
        <v>10000</v>
      </c>
      <c r="X348" s="36" t="s">
        <v>77</v>
      </c>
      <c r="Y348" s="27">
        <f>VLOOKUP(X348,Sheet2!$A$3:$B$99,2,FALSE)</f>
        <v>40000</v>
      </c>
      <c r="Z348" s="128" t="s">
        <v>43</v>
      </c>
      <c r="AA348" s="29">
        <f>VLOOKUP(Z348,Sheet2!$A$3:$B$99,2,FALSE)</f>
        <v>10000</v>
      </c>
      <c r="AB348" s="37" t="s">
        <v>38</v>
      </c>
      <c r="AC348" s="29">
        <f>VLOOKUP(AB348,Sheet2!$A$3:$B$99,2,FALSE)</f>
        <v>23200</v>
      </c>
      <c r="AD348" s="129" t="s">
        <v>198</v>
      </c>
      <c r="AE348" s="30">
        <f>VLOOKUP(AD348,Sheet2!$A$3:$B$99,2,FALSE)</f>
        <v>0</v>
      </c>
      <c r="AF348" s="131" t="s">
        <v>202</v>
      </c>
      <c r="AG348" s="30">
        <f>VLOOKUP(AF348,Sheet2!$A$3:$B$99,2,FALSE)</f>
        <v>0</v>
      </c>
    </row>
    <row r="349" spans="1:33" ht="9.6999999999999993" customHeight="1">
      <c r="A349" s="50">
        <v>348</v>
      </c>
      <c r="B349" s="49" t="s">
        <v>389</v>
      </c>
      <c r="C349" s="55" t="s">
        <v>382</v>
      </c>
      <c r="D349" s="54" t="s">
        <v>383</v>
      </c>
      <c r="E349" s="19">
        <f t="shared" si="5"/>
        <v>959666</v>
      </c>
      <c r="F349" s="32" t="s">
        <v>35</v>
      </c>
      <c r="G349" s="21">
        <f>VLOOKUP(F349,Sheet2!$A$3:$B$99,2,FALSE)</f>
        <v>40000</v>
      </c>
      <c r="H349" s="33" t="s">
        <v>53</v>
      </c>
      <c r="I349" s="21">
        <f>VLOOKUP(H349,Sheet2!$A$3:$B$99,2,FALSE)</f>
        <v>40000</v>
      </c>
      <c r="J349" s="34" t="s">
        <v>95</v>
      </c>
      <c r="K349" s="24">
        <f>VLOOKUP(J349,Sheet2!$A$3:$B$99,2,FALSE)</f>
        <v>40000</v>
      </c>
      <c r="L349" s="34" t="s">
        <v>39</v>
      </c>
      <c r="M349" s="24">
        <f>VLOOKUP(L349,Sheet2!$A$3:$B$99,2,FALSE)</f>
        <v>270000</v>
      </c>
      <c r="N349" s="35" t="s">
        <v>40</v>
      </c>
      <c r="O349" s="26">
        <f>VLOOKUP(N349,Sheet2!$A$3:$B$99,2,FALSE)</f>
        <v>92833</v>
      </c>
      <c r="P349" s="35" t="s">
        <v>68</v>
      </c>
      <c r="Q349" s="26">
        <f>VLOOKUP(P349,Sheet2!$A$3:$B$99,2,FALSE)</f>
        <v>196000</v>
      </c>
      <c r="R349" s="133" t="s">
        <v>54</v>
      </c>
      <c r="S349" s="26">
        <f>VLOOKUP(R349,Sheet2!$A$3:$B$99,2,FALSE)</f>
        <v>10000</v>
      </c>
      <c r="T349" s="132" t="s">
        <v>75</v>
      </c>
      <c r="U349" s="27">
        <f>VLOOKUP(T349,Sheet2!$A$3:$B$99,2,FALSE)</f>
        <v>10000</v>
      </c>
      <c r="V349" s="36" t="s">
        <v>77</v>
      </c>
      <c r="W349" s="27">
        <f>VLOOKUP(V349,Sheet2!$A$3:$B$99,2,FALSE)</f>
        <v>40000</v>
      </c>
      <c r="X349" s="36" t="s">
        <v>184</v>
      </c>
      <c r="Y349" s="27">
        <f>VLOOKUP(X349,Sheet2!$A$3:$B$99,2,FALSE)</f>
        <v>68000</v>
      </c>
      <c r="Z349" s="37" t="s">
        <v>48</v>
      </c>
      <c r="AA349" s="29">
        <f>VLOOKUP(Z349,Sheet2!$A$3:$B$99,2,FALSE)</f>
        <v>92833</v>
      </c>
      <c r="AB349" s="142" t="s">
        <v>78</v>
      </c>
      <c r="AC349" s="29">
        <f>VLOOKUP(AB349,Sheet2!$A$3:$B$99,2,FALSE)</f>
        <v>10000</v>
      </c>
      <c r="AD349" s="137" t="s">
        <v>196</v>
      </c>
      <c r="AE349" s="30">
        <f>VLOOKUP(AD349,Sheet2!$A$3:$B$99,2,FALSE)</f>
        <v>50000</v>
      </c>
      <c r="AF349" s="131" t="s">
        <v>198</v>
      </c>
      <c r="AG349" s="30">
        <f>VLOOKUP(AF349,Sheet2!$A$3:$B$99,2,FALSE)</f>
        <v>0</v>
      </c>
    </row>
    <row r="350" spans="1:33" ht="9.6999999999999993" customHeight="1">
      <c r="A350" s="50">
        <v>349</v>
      </c>
      <c r="B350" s="51" t="s">
        <v>298</v>
      </c>
      <c r="C350" s="52" t="s">
        <v>299</v>
      </c>
      <c r="D350" s="54" t="s">
        <v>298</v>
      </c>
      <c r="E350" s="19">
        <f t="shared" si="5"/>
        <v>945200</v>
      </c>
      <c r="F350" s="32" t="s">
        <v>52</v>
      </c>
      <c r="G350" s="21">
        <f>VLOOKUP(F350,Sheet2!$A$3:$B$99,2,FALSE)</f>
        <v>135000</v>
      </c>
      <c r="H350" s="33" t="s">
        <v>46</v>
      </c>
      <c r="I350" s="21">
        <f>VLOOKUP(H350,Sheet2!$A$3:$B$99,2,FALSE)</f>
        <v>30000</v>
      </c>
      <c r="J350" s="34" t="s">
        <v>95</v>
      </c>
      <c r="K350" s="24">
        <f>VLOOKUP(J350,Sheet2!$A$3:$B$99,2,FALSE)</f>
        <v>40000</v>
      </c>
      <c r="L350" s="34" t="s">
        <v>59</v>
      </c>
      <c r="M350" s="24">
        <f>VLOOKUP(L350,Sheet2!$A$3:$B$99,2,FALSE)</f>
        <v>30000</v>
      </c>
      <c r="N350" s="35" t="s">
        <v>109</v>
      </c>
      <c r="O350" s="26">
        <f>VLOOKUP(N350,Sheet2!$A$3:$B$99,2,FALSE)</f>
        <v>68000</v>
      </c>
      <c r="P350" s="35" t="s">
        <v>172</v>
      </c>
      <c r="Q350" s="26">
        <f>VLOOKUP(P350,Sheet2!$A$3:$B$99,2,FALSE)</f>
        <v>335000</v>
      </c>
      <c r="R350" s="35" t="s">
        <v>83</v>
      </c>
      <c r="S350" s="26">
        <f>VLOOKUP(R350,Sheet2!$A$3:$B$99,2,FALSE)</f>
        <v>54000</v>
      </c>
      <c r="T350" s="132" t="s">
        <v>75</v>
      </c>
      <c r="U350" s="27">
        <f>VLOOKUP(T350,Sheet2!$A$3:$B$99,2,FALSE)</f>
        <v>10000</v>
      </c>
      <c r="V350" s="36" t="s">
        <v>86</v>
      </c>
      <c r="W350" s="27">
        <f>VLOOKUP(V350,Sheet2!$A$3:$B$99,2,FALSE)</f>
        <v>120000</v>
      </c>
      <c r="X350" s="36" t="s">
        <v>77</v>
      </c>
      <c r="Y350" s="27">
        <f>VLOOKUP(X350,Sheet2!$A$3:$B$99,2,FALSE)</f>
        <v>40000</v>
      </c>
      <c r="Z350" s="37" t="s">
        <v>38</v>
      </c>
      <c r="AA350" s="29">
        <f>VLOOKUP(Z350,Sheet2!$A$3:$B$99,2,FALSE)</f>
        <v>23200</v>
      </c>
      <c r="AB350" s="142" t="s">
        <v>78</v>
      </c>
      <c r="AC350" s="29">
        <f>VLOOKUP(AB350,Sheet2!$A$3:$B$99,2,FALSE)</f>
        <v>10000</v>
      </c>
      <c r="AD350" s="137" t="s">
        <v>196</v>
      </c>
      <c r="AE350" s="30">
        <f>VLOOKUP(AD350,Sheet2!$A$3:$B$99,2,FALSE)</f>
        <v>50000</v>
      </c>
      <c r="AF350" s="131" t="s">
        <v>198</v>
      </c>
      <c r="AG350" s="30">
        <f>VLOOKUP(AF350,Sheet2!$A$3:$B$99,2,FALSE)</f>
        <v>0</v>
      </c>
    </row>
    <row r="351" spans="1:33" ht="9.6999999999999993" customHeight="1">
      <c r="A351" s="48">
        <v>350</v>
      </c>
      <c r="B351" s="49" t="s">
        <v>836</v>
      </c>
      <c r="C351" s="52" t="s">
        <v>835</v>
      </c>
      <c r="D351" s="54" t="s">
        <v>393</v>
      </c>
      <c r="E351" s="19">
        <f t="shared" si="5"/>
        <v>945033</v>
      </c>
      <c r="F351" s="32" t="s">
        <v>41</v>
      </c>
      <c r="G351" s="21">
        <f>VLOOKUP(F351,Sheet2!$A$3:$B$99,2,FALSE)</f>
        <v>335000</v>
      </c>
      <c r="H351" s="33" t="s">
        <v>46</v>
      </c>
      <c r="I351" s="21">
        <f>VLOOKUP(H351,Sheet2!$A$3:$B$99,2,FALSE)</f>
        <v>30000</v>
      </c>
      <c r="J351" s="135" t="s">
        <v>170</v>
      </c>
      <c r="K351" s="24">
        <f>VLOOKUP(J351,Sheet2!$A$3:$B$99,2,FALSE)</f>
        <v>10000</v>
      </c>
      <c r="L351" s="34" t="s">
        <v>95</v>
      </c>
      <c r="M351" s="24">
        <f>VLOOKUP(L351,Sheet2!$A$3:$B$99,2,FALSE)</f>
        <v>40000</v>
      </c>
      <c r="N351" s="35" t="s">
        <v>32</v>
      </c>
      <c r="O351" s="26">
        <f>VLOOKUP(N351,Sheet2!$A$3:$B$99,2,FALSE)</f>
        <v>270000</v>
      </c>
      <c r="P351" s="35" t="s">
        <v>175</v>
      </c>
      <c r="Q351" s="26">
        <f>VLOOKUP(P351,Sheet2!$A$3:$B$99,2,FALSE)</f>
        <v>54000</v>
      </c>
      <c r="R351" s="133" t="s">
        <v>108</v>
      </c>
      <c r="S351" s="26">
        <f>VLOOKUP(R351,Sheet2!$A$3:$B$99,2,FALSE)</f>
        <v>10000</v>
      </c>
      <c r="T351" s="139" t="s">
        <v>110</v>
      </c>
      <c r="U351" s="27">
        <f>VLOOKUP(T351,Sheet2!$A$3:$B$99,2,FALSE)</f>
        <v>10000</v>
      </c>
      <c r="V351" s="139" t="s">
        <v>169</v>
      </c>
      <c r="W351" s="27">
        <f>VLOOKUP(V351,Sheet2!$A$3:$B$99,2,FALSE)</f>
        <v>10000</v>
      </c>
      <c r="X351" s="36" t="s">
        <v>194</v>
      </c>
      <c r="Y351" s="27">
        <f>VLOOKUP(X351,Sheet2!$A$3:$B$99,2,FALSE)</f>
        <v>92833</v>
      </c>
      <c r="Z351" s="37" t="s">
        <v>38</v>
      </c>
      <c r="AA351" s="29">
        <f>VLOOKUP(Z351,Sheet2!$A$3:$B$99,2,FALSE)</f>
        <v>23200</v>
      </c>
      <c r="AB351" s="128" t="s">
        <v>97</v>
      </c>
      <c r="AC351" s="29">
        <f>VLOOKUP(AB351,Sheet2!$A$3:$B$99,2,FALSE)</f>
        <v>10000</v>
      </c>
      <c r="AD351" s="137" t="s">
        <v>196</v>
      </c>
      <c r="AE351" s="30">
        <f>VLOOKUP(AD351,Sheet2!$A$3:$B$99,2,FALSE)</f>
        <v>50000</v>
      </c>
      <c r="AF351" s="131" t="s">
        <v>198</v>
      </c>
      <c r="AG351" s="30">
        <f>VLOOKUP(AF351,Sheet2!$A$3:$B$99,2,FALSE)</f>
        <v>0</v>
      </c>
    </row>
    <row r="352" spans="1:33" ht="9.6999999999999993" customHeight="1">
      <c r="A352" s="48">
        <v>351</v>
      </c>
      <c r="B352" s="51" t="s">
        <v>302</v>
      </c>
      <c r="C352" s="52" t="s">
        <v>299</v>
      </c>
      <c r="D352" s="51" t="s">
        <v>298</v>
      </c>
      <c r="E352" s="19">
        <f t="shared" si="5"/>
        <v>941200</v>
      </c>
      <c r="F352" s="32" t="s">
        <v>35</v>
      </c>
      <c r="G352" s="21">
        <f>VLOOKUP(F352,Sheet2!$A$3:$B$99,2,FALSE)</f>
        <v>40000</v>
      </c>
      <c r="H352" s="33" t="s">
        <v>53</v>
      </c>
      <c r="I352" s="21">
        <f>VLOOKUP(H352,Sheet2!$A$3:$B$99,2,FALSE)</f>
        <v>40000</v>
      </c>
      <c r="J352" s="135" t="s">
        <v>170</v>
      </c>
      <c r="K352" s="24">
        <f>VLOOKUP(J352,Sheet2!$A$3:$B$99,2,FALSE)</f>
        <v>10000</v>
      </c>
      <c r="L352" s="34" t="s">
        <v>95</v>
      </c>
      <c r="M352" s="24">
        <f>VLOOKUP(L352,Sheet2!$A$3:$B$99,2,FALSE)</f>
        <v>40000</v>
      </c>
      <c r="N352" s="35" t="s">
        <v>109</v>
      </c>
      <c r="O352" s="26">
        <f>VLOOKUP(N352,Sheet2!$A$3:$B$99,2,FALSE)</f>
        <v>68000</v>
      </c>
      <c r="P352" s="35" t="s">
        <v>172</v>
      </c>
      <c r="Q352" s="26">
        <f>VLOOKUP(P352,Sheet2!$A$3:$B$99,2,FALSE)</f>
        <v>335000</v>
      </c>
      <c r="R352" s="35" t="s">
        <v>179</v>
      </c>
      <c r="S352" s="26">
        <f>VLOOKUP(R352,Sheet2!$A$3:$B$99,2,FALSE)</f>
        <v>155000</v>
      </c>
      <c r="T352" s="132" t="s">
        <v>75</v>
      </c>
      <c r="U352" s="27">
        <f>VLOOKUP(T352,Sheet2!$A$3:$B$99,2,FALSE)</f>
        <v>10000</v>
      </c>
      <c r="V352" s="36" t="s">
        <v>86</v>
      </c>
      <c r="W352" s="27">
        <f>VLOOKUP(V352,Sheet2!$A$3:$B$99,2,FALSE)</f>
        <v>120000</v>
      </c>
      <c r="X352" s="36" t="s">
        <v>77</v>
      </c>
      <c r="Y352" s="27">
        <f>VLOOKUP(X352,Sheet2!$A$3:$B$99,2,FALSE)</f>
        <v>40000</v>
      </c>
      <c r="Z352" s="37" t="s">
        <v>38</v>
      </c>
      <c r="AA352" s="29">
        <f>VLOOKUP(Z352,Sheet2!$A$3:$B$99,2,FALSE)</f>
        <v>23200</v>
      </c>
      <c r="AB352" s="142" t="s">
        <v>78</v>
      </c>
      <c r="AC352" s="29">
        <f>VLOOKUP(AB352,Sheet2!$A$3:$B$99,2,FALSE)</f>
        <v>10000</v>
      </c>
      <c r="AD352" s="137" t="s">
        <v>196</v>
      </c>
      <c r="AE352" s="30">
        <f>VLOOKUP(AD352,Sheet2!$A$3:$B$99,2,FALSE)</f>
        <v>50000</v>
      </c>
      <c r="AF352" s="131" t="s">
        <v>198</v>
      </c>
      <c r="AG352" s="30">
        <f>VLOOKUP(AF352,Sheet2!$A$3:$B$99,2,FALSE)</f>
        <v>0</v>
      </c>
    </row>
    <row r="353" spans="1:33" ht="9.6999999999999993" customHeight="1">
      <c r="A353" s="50">
        <v>352</v>
      </c>
      <c r="B353" s="49" t="s">
        <v>441</v>
      </c>
      <c r="C353" s="52" t="s">
        <v>440</v>
      </c>
      <c r="D353" s="54" t="s">
        <v>441</v>
      </c>
      <c r="E353" s="19">
        <f t="shared" si="5"/>
        <v>940833</v>
      </c>
      <c r="F353" s="32" t="s">
        <v>52</v>
      </c>
      <c r="G353" s="21">
        <f>VLOOKUP(F353,Sheet2!$A$3:$B$99,2,FALSE)</f>
        <v>135000</v>
      </c>
      <c r="H353" s="33" t="s">
        <v>35</v>
      </c>
      <c r="I353" s="21">
        <f>VLOOKUP(H353,Sheet2!$A$3:$B$99,2,FALSE)</f>
        <v>40000</v>
      </c>
      <c r="J353" s="34" t="s">
        <v>95</v>
      </c>
      <c r="K353" s="24">
        <f>VLOOKUP(J353,Sheet2!$A$3:$B$99,2,FALSE)</f>
        <v>40000</v>
      </c>
      <c r="L353" s="34" t="s">
        <v>64</v>
      </c>
      <c r="M353" s="24">
        <f>VLOOKUP(L353,Sheet2!$A$3:$B$99,2,FALSE)</f>
        <v>135000</v>
      </c>
      <c r="N353" s="35" t="s">
        <v>109</v>
      </c>
      <c r="O353" s="26">
        <f>VLOOKUP(N353,Sheet2!$A$3:$B$99,2,FALSE)</f>
        <v>68000</v>
      </c>
      <c r="P353" s="35" t="s">
        <v>40</v>
      </c>
      <c r="Q353" s="26">
        <f>VLOOKUP(P353,Sheet2!$A$3:$B$99,2,FALSE)</f>
        <v>92833</v>
      </c>
      <c r="R353" s="35" t="s">
        <v>32</v>
      </c>
      <c r="S353" s="26">
        <f>VLOOKUP(R353,Sheet2!$A$3:$B$99,2,FALSE)</f>
        <v>270000</v>
      </c>
      <c r="T353" s="132" t="s">
        <v>75</v>
      </c>
      <c r="U353" s="27">
        <f>VLOOKUP(T353,Sheet2!$A$3:$B$99,2,FALSE)</f>
        <v>10000</v>
      </c>
      <c r="V353" s="36" t="s">
        <v>192</v>
      </c>
      <c r="W353" s="27">
        <f>VLOOKUP(V353,Sheet2!$A$3:$B$99,2,FALSE)</f>
        <v>40000</v>
      </c>
      <c r="X353" s="36" t="s">
        <v>77</v>
      </c>
      <c r="Y353" s="27">
        <f>VLOOKUP(X353,Sheet2!$A$3:$B$99,2,FALSE)</f>
        <v>40000</v>
      </c>
      <c r="Z353" s="128" t="s">
        <v>97</v>
      </c>
      <c r="AA353" s="29">
        <f>VLOOKUP(Z353,Sheet2!$A$3:$B$99,2,FALSE)</f>
        <v>10000</v>
      </c>
      <c r="AB353" s="142" t="s">
        <v>78</v>
      </c>
      <c r="AC353" s="29">
        <f>VLOOKUP(AB353,Sheet2!$A$3:$B$99,2,FALSE)</f>
        <v>10000</v>
      </c>
      <c r="AD353" s="137" t="s">
        <v>196</v>
      </c>
      <c r="AE353" s="30">
        <f>VLOOKUP(AD353,Sheet2!$A$3:$B$99,2,FALSE)</f>
        <v>50000</v>
      </c>
      <c r="AF353" s="131" t="s">
        <v>197</v>
      </c>
      <c r="AG353" s="30">
        <f>VLOOKUP(AF353,Sheet2!$A$3:$B$99,2,FALSE)</f>
        <v>0</v>
      </c>
    </row>
    <row r="354" spans="1:33" ht="9.6999999999999993" customHeight="1">
      <c r="A354" s="50">
        <v>353</v>
      </c>
      <c r="B354" s="51" t="s">
        <v>788</v>
      </c>
      <c r="C354" s="52" t="s">
        <v>783</v>
      </c>
      <c r="D354" s="51" t="s">
        <v>791</v>
      </c>
      <c r="E354" s="19">
        <f t="shared" si="5"/>
        <v>937200</v>
      </c>
      <c r="F354" s="32" t="s">
        <v>41</v>
      </c>
      <c r="G354" s="21">
        <f>VLOOKUP(F354,Sheet2!$A$3:$B$99,2,FALSE)</f>
        <v>335000</v>
      </c>
      <c r="H354" s="33" t="s">
        <v>53</v>
      </c>
      <c r="I354" s="21">
        <f>VLOOKUP(H354,Sheet2!$A$3:$B$99,2,FALSE)</f>
        <v>40000</v>
      </c>
      <c r="J354" s="135" t="s">
        <v>170</v>
      </c>
      <c r="K354" s="24">
        <f>VLOOKUP(J354,Sheet2!$A$3:$B$99,2,FALSE)</f>
        <v>10000</v>
      </c>
      <c r="L354" s="34" t="s">
        <v>95</v>
      </c>
      <c r="M354" s="24">
        <f>VLOOKUP(L354,Sheet2!$A$3:$B$99,2,FALSE)</f>
        <v>40000</v>
      </c>
      <c r="N354" s="35" t="s">
        <v>105</v>
      </c>
      <c r="O354" s="26">
        <f>VLOOKUP(N354,Sheet2!$A$3:$B$99,2,FALSE)</f>
        <v>54000</v>
      </c>
      <c r="P354" s="35" t="s">
        <v>172</v>
      </c>
      <c r="Q354" s="26">
        <f>VLOOKUP(P354,Sheet2!$A$3:$B$99,2,FALSE)</f>
        <v>335000</v>
      </c>
      <c r="R354" s="133" t="s">
        <v>173</v>
      </c>
      <c r="S354" s="26">
        <f>VLOOKUP(R354,Sheet2!$A$3:$B$99,2,FALSE)</f>
        <v>10000</v>
      </c>
      <c r="T354" s="132" t="s">
        <v>191</v>
      </c>
      <c r="U354" s="27">
        <f>VLOOKUP(T354,Sheet2!$A$3:$B$99,2,FALSE)</f>
        <v>10000</v>
      </c>
      <c r="V354" s="139" t="s">
        <v>187</v>
      </c>
      <c r="W354" s="27">
        <f>VLOOKUP(V354,Sheet2!$A$3:$B$99,2,FALSE)</f>
        <v>10000</v>
      </c>
      <c r="X354" s="132" t="s">
        <v>190</v>
      </c>
      <c r="Y354" s="27">
        <f>VLOOKUP(X354,Sheet2!$A$3:$B$99,2,FALSE)</f>
        <v>10000</v>
      </c>
      <c r="Z354" s="37" t="s">
        <v>38</v>
      </c>
      <c r="AA354" s="29">
        <f>VLOOKUP(Z354,Sheet2!$A$3:$B$99,2,FALSE)</f>
        <v>23200</v>
      </c>
      <c r="AB354" s="128" t="s">
        <v>207</v>
      </c>
      <c r="AC354" s="29">
        <f>VLOOKUP(AB354,Sheet2!$A$3:$B$99,2,FALSE)</f>
        <v>10000</v>
      </c>
      <c r="AD354" s="137" t="s">
        <v>196</v>
      </c>
      <c r="AE354" s="30">
        <f>VLOOKUP(AD354,Sheet2!$A$3:$B$99,2,FALSE)</f>
        <v>50000</v>
      </c>
      <c r="AF354" s="131" t="s">
        <v>198</v>
      </c>
      <c r="AG354" s="30">
        <f>VLOOKUP(AF354,Sheet2!$A$3:$B$99,2,FALSE)</f>
        <v>0</v>
      </c>
    </row>
    <row r="355" spans="1:33" ht="9.6999999999999993" customHeight="1">
      <c r="A355" s="48">
        <v>354</v>
      </c>
      <c r="B355" s="49" t="s">
        <v>798</v>
      </c>
      <c r="C355" s="52" t="s">
        <v>796</v>
      </c>
      <c r="D355" s="54" t="s">
        <v>799</v>
      </c>
      <c r="E355" s="19">
        <f t="shared" si="5"/>
        <v>930400</v>
      </c>
      <c r="F355" s="32" t="s">
        <v>52</v>
      </c>
      <c r="G355" s="21">
        <f>VLOOKUP(F355,Sheet2!$A$3:$B$99,2,FALSE)</f>
        <v>135000</v>
      </c>
      <c r="H355" s="33" t="s">
        <v>61</v>
      </c>
      <c r="I355" s="21">
        <f>VLOOKUP(H355,Sheet2!$A$3:$B$99,2,FALSE)</f>
        <v>68000</v>
      </c>
      <c r="J355" s="140" t="s">
        <v>58</v>
      </c>
      <c r="K355" s="24">
        <f>VLOOKUP(J355,Sheet2!$A$3:$B$99,2,FALSE)</f>
        <v>10000</v>
      </c>
      <c r="L355" s="34" t="s">
        <v>95</v>
      </c>
      <c r="M355" s="24">
        <f>VLOOKUP(L355,Sheet2!$A$3:$B$99,2,FALSE)</f>
        <v>40000</v>
      </c>
      <c r="N355" s="35" t="s">
        <v>179</v>
      </c>
      <c r="O355" s="26">
        <f>VLOOKUP(N355,Sheet2!$A$3:$B$99,2,FALSE)</f>
        <v>155000</v>
      </c>
      <c r="P355" s="35" t="s">
        <v>172</v>
      </c>
      <c r="Q355" s="26">
        <f>VLOOKUP(P355,Sheet2!$A$3:$B$99,2,FALSE)</f>
        <v>335000</v>
      </c>
      <c r="R355" s="133" t="s">
        <v>173</v>
      </c>
      <c r="S355" s="26">
        <f>VLOOKUP(R355,Sheet2!$A$3:$B$99,2,FALSE)</f>
        <v>10000</v>
      </c>
      <c r="T355" s="139" t="s">
        <v>82</v>
      </c>
      <c r="U355" s="27">
        <f>VLOOKUP(T355,Sheet2!$A$3:$B$99,2,FALSE)</f>
        <v>10000</v>
      </c>
      <c r="V355" s="36" t="s">
        <v>86</v>
      </c>
      <c r="W355" s="27">
        <f>VLOOKUP(V355,Sheet2!$A$3:$B$99,2,FALSE)</f>
        <v>120000</v>
      </c>
      <c r="X355" s="36" t="s">
        <v>189</v>
      </c>
      <c r="Y355" s="27">
        <f>VLOOKUP(X355,Sheet2!$A$3:$B$99,2,FALSE)</f>
        <v>27400</v>
      </c>
      <c r="Z355" s="128" t="s">
        <v>43</v>
      </c>
      <c r="AA355" s="29">
        <f>VLOOKUP(Z355,Sheet2!$A$3:$B$99,2,FALSE)</f>
        <v>10000</v>
      </c>
      <c r="AB355" s="142" t="s">
        <v>78</v>
      </c>
      <c r="AC355" s="29">
        <f>VLOOKUP(AB355,Sheet2!$A$3:$B$99,2,FALSE)</f>
        <v>10000</v>
      </c>
      <c r="AD355" s="129" t="s">
        <v>201</v>
      </c>
      <c r="AE355" s="30">
        <f>VLOOKUP(AD355,Sheet2!$A$3:$B$99,2,FALSE)</f>
        <v>0</v>
      </c>
      <c r="AF355" s="131" t="s">
        <v>197</v>
      </c>
      <c r="AG355" s="30">
        <f>VLOOKUP(AF355,Sheet2!$A$3:$B$99,2,FALSE)</f>
        <v>0</v>
      </c>
    </row>
    <row r="356" spans="1:33" ht="9.6999999999999993" customHeight="1">
      <c r="A356" s="48">
        <v>355</v>
      </c>
      <c r="B356" s="49" t="s">
        <v>88</v>
      </c>
      <c r="C356" s="52" t="s">
        <v>89</v>
      </c>
      <c r="D356" s="18" t="s">
        <v>88</v>
      </c>
      <c r="E356" s="19">
        <f t="shared" si="5"/>
        <v>929200</v>
      </c>
      <c r="F356" s="32" t="s">
        <v>53</v>
      </c>
      <c r="G356" s="21">
        <f>VLOOKUP(F356,Sheet2!$A$3:$B$99,2,FALSE)</f>
        <v>40000</v>
      </c>
      <c r="H356" s="33" t="s">
        <v>65</v>
      </c>
      <c r="I356" s="21">
        <f>VLOOKUP(H356,Sheet2!$A$3:$B$99,2,FALSE)</f>
        <v>480000</v>
      </c>
      <c r="J356" s="136" t="s">
        <v>33</v>
      </c>
      <c r="K356" s="24">
        <f>VLOOKUP(J356,Sheet2!$A$3:$B$99,2,FALSE)</f>
        <v>10000</v>
      </c>
      <c r="L356" s="34" t="s">
        <v>95</v>
      </c>
      <c r="M356" s="24">
        <f>VLOOKUP(L356,Sheet2!$A$3:$B$99,2,FALSE)</f>
        <v>40000</v>
      </c>
      <c r="N356" s="133" t="s">
        <v>108</v>
      </c>
      <c r="O356" s="26">
        <f>VLOOKUP(N356,Sheet2!$A$3:$B$99,2,FALSE)</f>
        <v>10000</v>
      </c>
      <c r="P356" s="35" t="s">
        <v>68</v>
      </c>
      <c r="Q356" s="26">
        <f>VLOOKUP(P356,Sheet2!$A$3:$B$99,2,FALSE)</f>
        <v>196000</v>
      </c>
      <c r="R356" s="133" t="s">
        <v>173</v>
      </c>
      <c r="S356" s="26">
        <f>VLOOKUP(R356,Sheet2!$A$3:$B$99,2,FALSE)</f>
        <v>10000</v>
      </c>
      <c r="T356" s="139" t="s">
        <v>187</v>
      </c>
      <c r="U356" s="27">
        <f>VLOOKUP(T356,Sheet2!$A$3:$B$99,2,FALSE)</f>
        <v>10000</v>
      </c>
      <c r="V356" s="139" t="s">
        <v>82</v>
      </c>
      <c r="W356" s="27">
        <f>VLOOKUP(V356,Sheet2!$A$3:$B$99,2,FALSE)</f>
        <v>10000</v>
      </c>
      <c r="X356" s="36" t="s">
        <v>77</v>
      </c>
      <c r="Y356" s="27">
        <f>VLOOKUP(X356,Sheet2!$A$3:$B$99,2,FALSE)</f>
        <v>40000</v>
      </c>
      <c r="Z356" s="37" t="s">
        <v>38</v>
      </c>
      <c r="AA356" s="29">
        <f>VLOOKUP(Z356,Sheet2!$A$3:$B$99,2,FALSE)</f>
        <v>23200</v>
      </c>
      <c r="AB356" s="142" t="s">
        <v>78</v>
      </c>
      <c r="AC356" s="29">
        <f>VLOOKUP(AB356,Sheet2!$A$3:$B$99,2,FALSE)</f>
        <v>10000</v>
      </c>
      <c r="AD356" s="137" t="s">
        <v>196</v>
      </c>
      <c r="AE356" s="30">
        <f>VLOOKUP(AD356,Sheet2!$A$3:$B$99,2,FALSE)</f>
        <v>50000</v>
      </c>
      <c r="AF356" s="131" t="s">
        <v>199</v>
      </c>
      <c r="AG356" s="30">
        <f>VLOOKUP(AF356,Sheet2!$A$3:$B$99,2,FALSE)</f>
        <v>0</v>
      </c>
    </row>
    <row r="357" spans="1:33" ht="9.6999999999999993" customHeight="1">
      <c r="A357" s="50">
        <v>356</v>
      </c>
      <c r="B357" s="51" t="s">
        <v>559</v>
      </c>
      <c r="C357" s="40" t="s">
        <v>555</v>
      </c>
      <c r="D357" s="18" t="s">
        <v>560</v>
      </c>
      <c r="E357" s="19">
        <f t="shared" si="5"/>
        <v>928200</v>
      </c>
      <c r="F357" s="32" t="s">
        <v>46</v>
      </c>
      <c r="G357" s="21">
        <f>VLOOKUP(F357,Sheet2!$A$3:$B$99,2,FALSE)</f>
        <v>30000</v>
      </c>
      <c r="H357" s="33" t="s">
        <v>56</v>
      </c>
      <c r="I357" s="21">
        <f>VLOOKUP(H357,Sheet2!$A$3:$B$99,2,FALSE)</f>
        <v>196000</v>
      </c>
      <c r="J357" s="135" t="s">
        <v>170</v>
      </c>
      <c r="K357" s="24">
        <f>VLOOKUP(J357,Sheet2!$A$3:$B$99,2,FALSE)</f>
        <v>10000</v>
      </c>
      <c r="L357" s="136" t="s">
        <v>101</v>
      </c>
      <c r="M357" s="24">
        <f>VLOOKUP(L357,Sheet2!$A$3:$B$99,2,FALSE)</f>
        <v>10000</v>
      </c>
      <c r="N357" s="35" t="s">
        <v>32</v>
      </c>
      <c r="O357" s="26">
        <f>VLOOKUP(N357,Sheet2!$A$3:$B$99,2,FALSE)</f>
        <v>270000</v>
      </c>
      <c r="P357" s="35" t="s">
        <v>83</v>
      </c>
      <c r="Q357" s="26">
        <f>VLOOKUP(P357,Sheet2!$A$3:$B$99,2,FALSE)</f>
        <v>54000</v>
      </c>
      <c r="R357" s="35" t="s">
        <v>179</v>
      </c>
      <c r="S357" s="26">
        <f>VLOOKUP(R357,Sheet2!$A$3:$B$99,2,FALSE)</f>
        <v>155000</v>
      </c>
      <c r="T357" s="36" t="s">
        <v>188</v>
      </c>
      <c r="U357" s="27">
        <f>VLOOKUP(T357,Sheet2!$A$3:$B$99,2,FALSE)</f>
        <v>40000</v>
      </c>
      <c r="V357" s="36" t="s">
        <v>195</v>
      </c>
      <c r="W357" s="27">
        <f>VLOOKUP(V357,Sheet2!$A$3:$B$99,2,FALSE)</f>
        <v>40000</v>
      </c>
      <c r="X357" s="36" t="s">
        <v>192</v>
      </c>
      <c r="Y357" s="27">
        <f>VLOOKUP(X357,Sheet2!$A$3:$B$99,2,FALSE)</f>
        <v>40000</v>
      </c>
      <c r="Z357" s="37" t="s">
        <v>38</v>
      </c>
      <c r="AA357" s="29">
        <f>VLOOKUP(Z357,Sheet2!$A$3:$B$99,2,FALSE)</f>
        <v>23200</v>
      </c>
      <c r="AB357" s="142" t="s">
        <v>78</v>
      </c>
      <c r="AC357" s="29">
        <f>VLOOKUP(AB357,Sheet2!$A$3:$B$99,2,FALSE)</f>
        <v>10000</v>
      </c>
      <c r="AD357" s="137" t="s">
        <v>196</v>
      </c>
      <c r="AE357" s="30">
        <f>VLOOKUP(AD357,Sheet2!$A$3:$B$99,2,FALSE)</f>
        <v>50000</v>
      </c>
      <c r="AF357" s="131" t="s">
        <v>202</v>
      </c>
      <c r="AG357" s="30">
        <f>VLOOKUP(AF357,Sheet2!$A$3:$B$99,2,FALSE)</f>
        <v>0</v>
      </c>
    </row>
    <row r="358" spans="1:33" ht="9.6999999999999993" customHeight="1">
      <c r="A358" s="50">
        <v>357</v>
      </c>
      <c r="B358" s="49" t="s">
        <v>495</v>
      </c>
      <c r="C358" s="52" t="s">
        <v>494</v>
      </c>
      <c r="D358" s="54" t="s">
        <v>495</v>
      </c>
      <c r="E358" s="19">
        <f t="shared" si="5"/>
        <v>904033</v>
      </c>
      <c r="F358" s="32" t="s">
        <v>61</v>
      </c>
      <c r="G358" s="21">
        <f>VLOOKUP(F358,Sheet2!$A$3:$B$99,2,FALSE)</f>
        <v>68000</v>
      </c>
      <c r="H358" s="33" t="s">
        <v>35</v>
      </c>
      <c r="I358" s="21">
        <f>VLOOKUP(H358,Sheet2!$A$3:$B$99,2,FALSE)</f>
        <v>40000</v>
      </c>
      <c r="J358" s="34" t="s">
        <v>95</v>
      </c>
      <c r="K358" s="24">
        <f>VLOOKUP(J358,Sheet2!$A$3:$B$99,2,FALSE)</f>
        <v>40000</v>
      </c>
      <c r="L358" s="34" t="s">
        <v>96</v>
      </c>
      <c r="M358" s="24">
        <f>VLOOKUP(L358,Sheet2!$A$3:$B$99,2,FALSE)</f>
        <v>92833</v>
      </c>
      <c r="N358" s="35" t="s">
        <v>81</v>
      </c>
      <c r="O358" s="26">
        <f>VLOOKUP(N358,Sheet2!$A$3:$B$99,2,FALSE)</f>
        <v>196000</v>
      </c>
      <c r="P358" s="35" t="s">
        <v>175</v>
      </c>
      <c r="Q358" s="26">
        <f>VLOOKUP(P358,Sheet2!$A$3:$B$99,2,FALSE)</f>
        <v>54000</v>
      </c>
      <c r="R358" s="35" t="s">
        <v>32</v>
      </c>
      <c r="S358" s="26">
        <f>VLOOKUP(R358,Sheet2!$A$3:$B$99,2,FALSE)</f>
        <v>270000</v>
      </c>
      <c r="T358" s="132" t="s">
        <v>191</v>
      </c>
      <c r="U358" s="27">
        <f>VLOOKUP(T358,Sheet2!$A$3:$B$99,2,FALSE)</f>
        <v>10000</v>
      </c>
      <c r="V358" s="139" t="s">
        <v>187</v>
      </c>
      <c r="W358" s="27">
        <f>VLOOKUP(V358,Sheet2!$A$3:$B$99,2,FALSE)</f>
        <v>10000</v>
      </c>
      <c r="X358" s="36" t="s">
        <v>192</v>
      </c>
      <c r="Y358" s="27">
        <f>VLOOKUP(X358,Sheet2!$A$3:$B$99,2,FALSE)</f>
        <v>40000</v>
      </c>
      <c r="Z358" s="37" t="s">
        <v>38</v>
      </c>
      <c r="AA358" s="29">
        <f>VLOOKUP(Z358,Sheet2!$A$3:$B$99,2,FALSE)</f>
        <v>23200</v>
      </c>
      <c r="AB358" s="128" t="s">
        <v>44</v>
      </c>
      <c r="AC358" s="29">
        <f>VLOOKUP(AB358,Sheet2!$A$3:$B$99,2,FALSE)</f>
        <v>10000</v>
      </c>
      <c r="AD358" s="137" t="s">
        <v>196</v>
      </c>
      <c r="AE358" s="30">
        <f>VLOOKUP(AD358,Sheet2!$A$3:$B$99,2,FALSE)</f>
        <v>50000</v>
      </c>
      <c r="AF358" s="131" t="s">
        <v>197</v>
      </c>
      <c r="AG358" s="30">
        <f>VLOOKUP(AF358,Sheet2!$A$3:$B$99,2,FALSE)</f>
        <v>0</v>
      </c>
    </row>
    <row r="359" spans="1:33" ht="9.6999999999999993" customHeight="1">
      <c r="A359" s="48">
        <v>358</v>
      </c>
      <c r="B359" s="49" t="s">
        <v>558</v>
      </c>
      <c r="C359" s="52" t="s">
        <v>555</v>
      </c>
      <c r="D359" s="56" t="s">
        <v>560</v>
      </c>
      <c r="E359" s="19">
        <f t="shared" si="5"/>
        <v>904000</v>
      </c>
      <c r="F359" s="32" t="s">
        <v>41</v>
      </c>
      <c r="G359" s="21">
        <f>VLOOKUP(F359,Sheet2!$A$3:$B$99,2,FALSE)</f>
        <v>335000</v>
      </c>
      <c r="H359" s="33" t="s">
        <v>53</v>
      </c>
      <c r="I359" s="21">
        <f>VLOOKUP(H359,Sheet2!$A$3:$B$99,2,FALSE)</f>
        <v>40000</v>
      </c>
      <c r="J359" s="34" t="s">
        <v>73</v>
      </c>
      <c r="K359" s="24">
        <f>VLOOKUP(J359,Sheet2!$A$3:$B$99,2,FALSE)</f>
        <v>68000</v>
      </c>
      <c r="L359" s="136" t="s">
        <v>101</v>
      </c>
      <c r="M359" s="24">
        <f>VLOOKUP(L359,Sheet2!$A$3:$B$99,2,FALSE)</f>
        <v>10000</v>
      </c>
      <c r="N359" s="35" t="s">
        <v>178</v>
      </c>
      <c r="O359" s="26">
        <f>VLOOKUP(N359,Sheet2!$A$3:$B$99,2,FALSE)</f>
        <v>54000</v>
      </c>
      <c r="P359" s="35" t="s">
        <v>83</v>
      </c>
      <c r="Q359" s="26">
        <f>VLOOKUP(P359,Sheet2!$A$3:$B$99,2,FALSE)</f>
        <v>54000</v>
      </c>
      <c r="R359" s="35" t="s">
        <v>179</v>
      </c>
      <c r="S359" s="26">
        <f>VLOOKUP(R359,Sheet2!$A$3:$B$99,2,FALSE)</f>
        <v>155000</v>
      </c>
      <c r="T359" s="139" t="s">
        <v>82</v>
      </c>
      <c r="U359" s="27">
        <f>VLOOKUP(T359,Sheet2!$A$3:$B$99,2,FALSE)</f>
        <v>10000</v>
      </c>
      <c r="V359" s="36" t="s">
        <v>195</v>
      </c>
      <c r="W359" s="27">
        <f>VLOOKUP(V359,Sheet2!$A$3:$B$99,2,FALSE)</f>
        <v>40000</v>
      </c>
      <c r="X359" s="36" t="s">
        <v>184</v>
      </c>
      <c r="Y359" s="27">
        <f>VLOOKUP(X359,Sheet2!$A$3:$B$99,2,FALSE)</f>
        <v>68000</v>
      </c>
      <c r="Z359" s="128" t="s">
        <v>43</v>
      </c>
      <c r="AA359" s="29">
        <f>VLOOKUP(Z359,Sheet2!$A$3:$B$99,2,FALSE)</f>
        <v>10000</v>
      </c>
      <c r="AB359" s="142" t="s">
        <v>78</v>
      </c>
      <c r="AC359" s="29">
        <f>VLOOKUP(AB359,Sheet2!$A$3:$B$99,2,FALSE)</f>
        <v>10000</v>
      </c>
      <c r="AD359" s="137" t="s">
        <v>196</v>
      </c>
      <c r="AE359" s="30">
        <f>VLOOKUP(AD359,Sheet2!$A$3:$B$99,2,FALSE)</f>
        <v>50000</v>
      </c>
      <c r="AF359" s="131" t="s">
        <v>199</v>
      </c>
      <c r="AG359" s="30">
        <f>VLOOKUP(AF359,Sheet2!$A$3:$B$99,2,FALSE)</f>
        <v>0</v>
      </c>
    </row>
    <row r="360" spans="1:33" ht="9.6999999999999993" customHeight="1">
      <c r="A360" s="48">
        <v>359</v>
      </c>
      <c r="B360" s="49" t="s">
        <v>510</v>
      </c>
      <c r="C360" s="52" t="s">
        <v>509</v>
      </c>
      <c r="D360" s="54" t="s">
        <v>510</v>
      </c>
      <c r="E360" s="19">
        <f t="shared" si="5"/>
        <v>894033</v>
      </c>
      <c r="F360" s="32" t="s">
        <v>35</v>
      </c>
      <c r="G360" s="21">
        <f>VLOOKUP(F360,Sheet2!$A$3:$B$99,2,FALSE)</f>
        <v>40000</v>
      </c>
      <c r="H360" s="33" t="s">
        <v>53</v>
      </c>
      <c r="I360" s="21">
        <f>VLOOKUP(H360,Sheet2!$A$3:$B$99,2,FALSE)</f>
        <v>40000</v>
      </c>
      <c r="J360" s="34" t="s">
        <v>100</v>
      </c>
      <c r="K360" s="24">
        <f>VLOOKUP(J360,Sheet2!$A$3:$B$99,2,FALSE)</f>
        <v>400000</v>
      </c>
      <c r="L360" s="34" t="s">
        <v>95</v>
      </c>
      <c r="M360" s="24">
        <f>VLOOKUP(L360,Sheet2!$A$3:$B$99,2,FALSE)</f>
        <v>40000</v>
      </c>
      <c r="N360" s="35" t="s">
        <v>178</v>
      </c>
      <c r="O360" s="26">
        <f>VLOOKUP(N360,Sheet2!$A$3:$B$99,2,FALSE)</f>
        <v>54000</v>
      </c>
      <c r="P360" s="35" t="s">
        <v>83</v>
      </c>
      <c r="Q360" s="26">
        <f>VLOOKUP(P360,Sheet2!$A$3:$B$99,2,FALSE)</f>
        <v>54000</v>
      </c>
      <c r="R360" s="141" t="s">
        <v>176</v>
      </c>
      <c r="S360" s="26">
        <f>VLOOKUP(R360,Sheet2!$A$3:$B$99,2,FALSE)</f>
        <v>10000</v>
      </c>
      <c r="T360" s="36" t="s">
        <v>86</v>
      </c>
      <c r="U360" s="27">
        <f>VLOOKUP(T360,Sheet2!$A$3:$B$99,2,FALSE)</f>
        <v>120000</v>
      </c>
      <c r="V360" s="132" t="s">
        <v>191</v>
      </c>
      <c r="W360" s="27">
        <f>VLOOKUP(V360,Sheet2!$A$3:$B$99,2,FALSE)</f>
        <v>10000</v>
      </c>
      <c r="X360" s="36" t="s">
        <v>194</v>
      </c>
      <c r="Y360" s="27">
        <f>VLOOKUP(X360,Sheet2!$A$3:$B$99,2,FALSE)</f>
        <v>92833</v>
      </c>
      <c r="Z360" s="128" t="s">
        <v>43</v>
      </c>
      <c r="AA360" s="29">
        <f>VLOOKUP(Z360,Sheet2!$A$3:$B$99,2,FALSE)</f>
        <v>10000</v>
      </c>
      <c r="AB360" s="37" t="s">
        <v>38</v>
      </c>
      <c r="AC360" s="29">
        <f>VLOOKUP(AB360,Sheet2!$A$3:$B$99,2,FALSE)</f>
        <v>23200</v>
      </c>
      <c r="AD360" s="129" t="s">
        <v>198</v>
      </c>
      <c r="AE360" s="30">
        <f>VLOOKUP(AD360,Sheet2!$A$3:$B$99,2,FALSE)</f>
        <v>0</v>
      </c>
      <c r="AF360" s="131" t="s">
        <v>200</v>
      </c>
      <c r="AG360" s="30">
        <f>VLOOKUP(AF360,Sheet2!$A$3:$B$99,2,FALSE)</f>
        <v>0</v>
      </c>
    </row>
    <row r="361" spans="1:33" ht="9.6999999999999993" customHeight="1">
      <c r="A361" s="50">
        <v>360</v>
      </c>
      <c r="B361" s="51" t="s">
        <v>506</v>
      </c>
      <c r="C361" s="52" t="s">
        <v>507</v>
      </c>
      <c r="D361" s="54" t="s">
        <v>506</v>
      </c>
      <c r="E361" s="19">
        <f t="shared" si="5"/>
        <v>870833</v>
      </c>
      <c r="F361" s="32" t="s">
        <v>52</v>
      </c>
      <c r="G361" s="21">
        <f>VLOOKUP(F361,Sheet2!$A$3:$B$99,2,FALSE)</f>
        <v>135000</v>
      </c>
      <c r="H361" s="33" t="s">
        <v>41</v>
      </c>
      <c r="I361" s="21">
        <f>VLOOKUP(H361,Sheet2!$A$3:$B$99,2,FALSE)</f>
        <v>335000</v>
      </c>
      <c r="J361" s="136" t="s">
        <v>33</v>
      </c>
      <c r="K361" s="24">
        <f>VLOOKUP(J361,Sheet2!$A$3:$B$99,2,FALSE)</f>
        <v>10000</v>
      </c>
      <c r="L361" s="140" t="s">
        <v>58</v>
      </c>
      <c r="M361" s="24">
        <f>VLOOKUP(L361,Sheet2!$A$3:$B$99,2,FALSE)</f>
        <v>10000</v>
      </c>
      <c r="N361" s="141" t="s">
        <v>57</v>
      </c>
      <c r="O361" s="26">
        <f>VLOOKUP(N361,Sheet2!$A$3:$B$99,2,FALSE)</f>
        <v>10000</v>
      </c>
      <c r="P361" s="35" t="s">
        <v>40</v>
      </c>
      <c r="Q361" s="26">
        <f>VLOOKUP(P361,Sheet2!$A$3:$B$99,2,FALSE)</f>
        <v>92833</v>
      </c>
      <c r="R361" s="35" t="s">
        <v>81</v>
      </c>
      <c r="S361" s="26">
        <f>VLOOKUP(R361,Sheet2!$A$3:$B$99,2,FALSE)</f>
        <v>196000</v>
      </c>
      <c r="T361" s="36" t="s">
        <v>189</v>
      </c>
      <c r="U361" s="27">
        <f>VLOOKUP(T361,Sheet2!$A$3:$B$99,2,FALSE)</f>
        <v>27400</v>
      </c>
      <c r="V361" s="36" t="s">
        <v>180</v>
      </c>
      <c r="W361" s="27">
        <f>VLOOKUP(V361,Sheet2!$A$3:$B$99,2,FALSE)</f>
        <v>24600</v>
      </c>
      <c r="X361" s="139" t="s">
        <v>193</v>
      </c>
      <c r="Y361" s="27">
        <f>VLOOKUP(X361,Sheet2!$A$3:$B$99,2,FALSE)</f>
        <v>10000</v>
      </c>
      <c r="Z361" s="128" t="s">
        <v>207</v>
      </c>
      <c r="AA361" s="29">
        <f>VLOOKUP(Z361,Sheet2!$A$3:$B$99,2,FALSE)</f>
        <v>10000</v>
      </c>
      <c r="AB361" s="142" t="s">
        <v>78</v>
      </c>
      <c r="AC361" s="29">
        <f>VLOOKUP(AB361,Sheet2!$A$3:$B$99,2,FALSE)</f>
        <v>10000</v>
      </c>
      <c r="AD361" s="129" t="s">
        <v>201</v>
      </c>
      <c r="AE361" s="30">
        <f>VLOOKUP(AD361,Sheet2!$A$3:$B$99,2,FALSE)</f>
        <v>0</v>
      </c>
      <c r="AF361" s="131" t="s">
        <v>197</v>
      </c>
      <c r="AG361" s="30">
        <f>VLOOKUP(AF361,Sheet2!$A$3:$B$99,2,FALSE)</f>
        <v>0</v>
      </c>
    </row>
    <row r="362" spans="1:33" ht="9.6999999999999993" customHeight="1">
      <c r="A362" s="50">
        <v>361</v>
      </c>
      <c r="B362" s="49" t="s">
        <v>275</v>
      </c>
      <c r="C362" s="52" t="s">
        <v>273</v>
      </c>
      <c r="D362" s="54" t="s">
        <v>274</v>
      </c>
      <c r="E362" s="19">
        <f t="shared" si="5"/>
        <v>858833</v>
      </c>
      <c r="F362" s="32" t="s">
        <v>46</v>
      </c>
      <c r="G362" s="21">
        <f>VLOOKUP(F362,Sheet2!$A$3:$B$99,2,FALSE)</f>
        <v>30000</v>
      </c>
      <c r="H362" s="33" t="s">
        <v>61</v>
      </c>
      <c r="I362" s="21">
        <f>VLOOKUP(H362,Sheet2!$A$3:$B$99,2,FALSE)</f>
        <v>68000</v>
      </c>
      <c r="J362" s="140" t="s">
        <v>58</v>
      </c>
      <c r="K362" s="24">
        <f>VLOOKUP(J362,Sheet2!$A$3:$B$99,2,FALSE)</f>
        <v>10000</v>
      </c>
      <c r="L362" s="34" t="s">
        <v>39</v>
      </c>
      <c r="M362" s="24">
        <f>VLOOKUP(L362,Sheet2!$A$3:$B$99,2,FALSE)</f>
        <v>270000</v>
      </c>
      <c r="N362" s="35" t="s">
        <v>62</v>
      </c>
      <c r="O362" s="26">
        <f>VLOOKUP(N362,Sheet2!$A$3:$B$99,2,FALSE)</f>
        <v>68000</v>
      </c>
      <c r="P362" s="35" t="s">
        <v>32</v>
      </c>
      <c r="Q362" s="26">
        <f>VLOOKUP(P362,Sheet2!$A$3:$B$99,2,FALSE)</f>
        <v>270000</v>
      </c>
      <c r="R362" s="133" t="s">
        <v>108</v>
      </c>
      <c r="S362" s="26">
        <f>VLOOKUP(R362,Sheet2!$A$3:$B$99,2,FALSE)</f>
        <v>10000</v>
      </c>
      <c r="T362" s="132" t="s">
        <v>75</v>
      </c>
      <c r="U362" s="27">
        <f>VLOOKUP(T362,Sheet2!$A$3:$B$99,2,FALSE)</f>
        <v>10000</v>
      </c>
      <c r="V362" s="139" t="s">
        <v>187</v>
      </c>
      <c r="W362" s="27">
        <f>VLOOKUP(V362,Sheet2!$A$3:$B$99,2,FALSE)</f>
        <v>10000</v>
      </c>
      <c r="X362" s="139" t="s">
        <v>193</v>
      </c>
      <c r="Y362" s="27">
        <f>VLOOKUP(X362,Sheet2!$A$3:$B$99,2,FALSE)</f>
        <v>10000</v>
      </c>
      <c r="Z362" s="37" t="s">
        <v>48</v>
      </c>
      <c r="AA362" s="29">
        <f>VLOOKUP(Z362,Sheet2!$A$3:$B$99,2,FALSE)</f>
        <v>92833</v>
      </c>
      <c r="AB362" s="128" t="s">
        <v>97</v>
      </c>
      <c r="AC362" s="29">
        <f>VLOOKUP(AB362,Sheet2!$A$3:$B$99,2,FALSE)</f>
        <v>10000</v>
      </c>
      <c r="AD362" s="129" t="s">
        <v>198</v>
      </c>
      <c r="AE362" s="30">
        <f>VLOOKUP(AD362,Sheet2!$A$3:$B$99,2,FALSE)</f>
        <v>0</v>
      </c>
      <c r="AF362" s="131" t="s">
        <v>202</v>
      </c>
      <c r="AG362" s="30">
        <f>VLOOKUP(AF362,Sheet2!$A$3:$B$99,2,FALSE)</f>
        <v>0</v>
      </c>
    </row>
    <row r="363" spans="1:33" ht="9.6999999999999993" customHeight="1">
      <c r="A363" s="48">
        <v>362</v>
      </c>
      <c r="B363" s="49" t="s">
        <v>625</v>
      </c>
      <c r="C363" s="52" t="s">
        <v>624</v>
      </c>
      <c r="D363" s="18" t="s">
        <v>625</v>
      </c>
      <c r="E363" s="19">
        <f t="shared" si="5"/>
        <v>857000</v>
      </c>
      <c r="F363" s="32" t="s">
        <v>61</v>
      </c>
      <c r="G363" s="21">
        <f>VLOOKUP(F363,Sheet2!$A$3:$B$99,2,FALSE)</f>
        <v>68000</v>
      </c>
      <c r="H363" s="33" t="s">
        <v>56</v>
      </c>
      <c r="I363" s="21">
        <f>VLOOKUP(H363,Sheet2!$A$3:$B$99,2,FALSE)</f>
        <v>196000</v>
      </c>
      <c r="J363" s="34" t="s">
        <v>73</v>
      </c>
      <c r="K363" s="24">
        <f>VLOOKUP(J363,Sheet2!$A$3:$B$99,2,FALSE)</f>
        <v>68000</v>
      </c>
      <c r="L363" s="140" t="s">
        <v>104</v>
      </c>
      <c r="M363" s="24">
        <f>VLOOKUP(L363,Sheet2!$A$3:$B$99,2,FALSE)</f>
        <v>10000</v>
      </c>
      <c r="N363" s="35" t="s">
        <v>32</v>
      </c>
      <c r="O363" s="26">
        <f>VLOOKUP(N363,Sheet2!$A$3:$B$99,2,FALSE)</f>
        <v>270000</v>
      </c>
      <c r="P363" s="35" t="s">
        <v>179</v>
      </c>
      <c r="Q363" s="26">
        <f>VLOOKUP(P363,Sheet2!$A$3:$B$99,2,FALSE)</f>
        <v>155000</v>
      </c>
      <c r="R363" s="133" t="s">
        <v>173</v>
      </c>
      <c r="S363" s="26">
        <f>VLOOKUP(R363,Sheet2!$A$3:$B$99,2,FALSE)</f>
        <v>10000</v>
      </c>
      <c r="T363" s="139" t="s">
        <v>110</v>
      </c>
      <c r="U363" s="27">
        <f>VLOOKUP(T363,Sheet2!$A$3:$B$99,2,FALSE)</f>
        <v>10000</v>
      </c>
      <c r="V363" s="36" t="s">
        <v>192</v>
      </c>
      <c r="W363" s="27">
        <f>VLOOKUP(V363,Sheet2!$A$3:$B$99,2,FALSE)</f>
        <v>40000</v>
      </c>
      <c r="X363" s="139" t="s">
        <v>169</v>
      </c>
      <c r="Y363" s="27">
        <f>VLOOKUP(X363,Sheet2!$A$3:$B$99,2,FALSE)</f>
        <v>10000</v>
      </c>
      <c r="Z363" s="138" t="s">
        <v>55</v>
      </c>
      <c r="AA363" s="29">
        <f>VLOOKUP(Z363,Sheet2!$A$3:$B$99,2,FALSE)</f>
        <v>10000</v>
      </c>
      <c r="AB363" s="142" t="s">
        <v>78</v>
      </c>
      <c r="AC363" s="29">
        <f>VLOOKUP(AB363,Sheet2!$A$3:$B$99,2,FALSE)</f>
        <v>10000</v>
      </c>
      <c r="AD363" s="129" t="s">
        <v>198</v>
      </c>
      <c r="AE363" s="30">
        <f>VLOOKUP(AD363,Sheet2!$A$3:$B$99,2,FALSE)</f>
        <v>0</v>
      </c>
      <c r="AF363" s="131" t="s">
        <v>201</v>
      </c>
      <c r="AG363" s="30">
        <f>VLOOKUP(AF363,Sheet2!$A$3:$B$99,2,FALSE)</f>
        <v>0</v>
      </c>
    </row>
    <row r="364" spans="1:33" ht="9.6999999999999993" customHeight="1">
      <c r="A364" s="48">
        <v>363</v>
      </c>
      <c r="B364" s="51" t="s">
        <v>689</v>
      </c>
      <c r="C364" s="40" t="s">
        <v>408</v>
      </c>
      <c r="D364" s="18" t="s">
        <v>409</v>
      </c>
      <c r="E364" s="19">
        <f t="shared" si="5"/>
        <v>852833</v>
      </c>
      <c r="F364" s="32" t="s">
        <v>61</v>
      </c>
      <c r="G364" s="21">
        <f>VLOOKUP(F364,Sheet2!$A$3:$B$99,2,FALSE)</f>
        <v>68000</v>
      </c>
      <c r="H364" s="33" t="s">
        <v>35</v>
      </c>
      <c r="I364" s="21">
        <f>VLOOKUP(H364,Sheet2!$A$3:$B$99,2,FALSE)</f>
        <v>40000</v>
      </c>
      <c r="J364" s="135" t="s">
        <v>170</v>
      </c>
      <c r="K364" s="24">
        <f>VLOOKUP(J364,Sheet2!$A$3:$B$99,2,FALSE)</f>
        <v>10000</v>
      </c>
      <c r="L364" s="34" t="s">
        <v>95</v>
      </c>
      <c r="M364" s="24">
        <f>VLOOKUP(L364,Sheet2!$A$3:$B$99,2,FALSE)</f>
        <v>40000</v>
      </c>
      <c r="N364" s="35" t="s">
        <v>72</v>
      </c>
      <c r="O364" s="26">
        <f>VLOOKUP(N364,Sheet2!$A$3:$B$99,2,FALSE)</f>
        <v>92833</v>
      </c>
      <c r="P364" s="35" t="s">
        <v>81</v>
      </c>
      <c r="Q364" s="26">
        <f>VLOOKUP(P364,Sheet2!$A$3:$B$99,2,FALSE)</f>
        <v>196000</v>
      </c>
      <c r="R364" s="35" t="s">
        <v>177</v>
      </c>
      <c r="S364" s="26">
        <f>VLOOKUP(R364,Sheet2!$A$3:$B$99,2,FALSE)</f>
        <v>196000</v>
      </c>
      <c r="T364" s="36" t="s">
        <v>86</v>
      </c>
      <c r="U364" s="27">
        <f>VLOOKUP(T364,Sheet2!$A$3:$B$99,2,FALSE)</f>
        <v>120000</v>
      </c>
      <c r="V364" s="139" t="s">
        <v>169</v>
      </c>
      <c r="W364" s="27">
        <f>VLOOKUP(V364,Sheet2!$A$3:$B$99,2,FALSE)</f>
        <v>10000</v>
      </c>
      <c r="X364" s="139" t="s">
        <v>82</v>
      </c>
      <c r="Y364" s="27">
        <f>VLOOKUP(X364,Sheet2!$A$3:$B$99,2,FALSE)</f>
        <v>10000</v>
      </c>
      <c r="Z364" s="128" t="s">
        <v>207</v>
      </c>
      <c r="AA364" s="29">
        <f>VLOOKUP(Z364,Sheet2!$A$3:$B$99,2,FALSE)</f>
        <v>10000</v>
      </c>
      <c r="AB364" s="142" t="s">
        <v>78</v>
      </c>
      <c r="AC364" s="29">
        <f>VLOOKUP(AB364,Sheet2!$A$3:$B$99,2,FALSE)</f>
        <v>10000</v>
      </c>
      <c r="AD364" s="137" t="s">
        <v>196</v>
      </c>
      <c r="AE364" s="30">
        <f>VLOOKUP(AD364,Sheet2!$A$3:$B$99,2,FALSE)</f>
        <v>50000</v>
      </c>
      <c r="AF364" s="131" t="s">
        <v>202</v>
      </c>
      <c r="AG364" s="30">
        <f>VLOOKUP(AF364,Sheet2!$A$3:$B$99,2,FALSE)</f>
        <v>0</v>
      </c>
    </row>
    <row r="365" spans="1:33" ht="9.6999999999999993" customHeight="1">
      <c r="A365" s="50">
        <v>364</v>
      </c>
      <c r="B365" s="51" t="s">
        <v>222</v>
      </c>
      <c r="C365" s="52" t="s">
        <v>220</v>
      </c>
      <c r="D365" s="54" t="s">
        <v>223</v>
      </c>
      <c r="E365" s="19">
        <f t="shared" si="5"/>
        <v>836066</v>
      </c>
      <c r="F365" s="32" t="s">
        <v>53</v>
      </c>
      <c r="G365" s="21">
        <f>VLOOKUP(F365,Sheet2!$A$3:$B$99,2,FALSE)</f>
        <v>40000</v>
      </c>
      <c r="H365" s="33" t="s">
        <v>46</v>
      </c>
      <c r="I365" s="21">
        <f>VLOOKUP(H365,Sheet2!$A$3:$B$99,2,FALSE)</f>
        <v>30000</v>
      </c>
      <c r="J365" s="34" t="s">
        <v>59</v>
      </c>
      <c r="K365" s="24">
        <f>VLOOKUP(J365,Sheet2!$A$3:$B$99,2,FALSE)</f>
        <v>30000</v>
      </c>
      <c r="L365" s="34" t="s">
        <v>95</v>
      </c>
      <c r="M365" s="24">
        <f>VLOOKUP(L365,Sheet2!$A$3:$B$99,2,FALSE)</f>
        <v>40000</v>
      </c>
      <c r="N365" s="35" t="s">
        <v>40</v>
      </c>
      <c r="O365" s="26">
        <f>VLOOKUP(N365,Sheet2!$A$3:$B$99,2,FALSE)</f>
        <v>92833</v>
      </c>
      <c r="P365" s="35" t="s">
        <v>172</v>
      </c>
      <c r="Q365" s="26">
        <f>VLOOKUP(P365,Sheet2!$A$3:$B$99,2,FALSE)</f>
        <v>335000</v>
      </c>
      <c r="R365" s="35" t="s">
        <v>72</v>
      </c>
      <c r="S365" s="26">
        <f>VLOOKUP(R365,Sheet2!$A$3:$B$99,2,FALSE)</f>
        <v>92833</v>
      </c>
      <c r="T365" s="132" t="s">
        <v>75</v>
      </c>
      <c r="U365" s="27">
        <f>VLOOKUP(T365,Sheet2!$A$3:$B$99,2,FALSE)</f>
        <v>10000</v>
      </c>
      <c r="V365" s="36" t="s">
        <v>189</v>
      </c>
      <c r="W365" s="27">
        <f>VLOOKUP(V365,Sheet2!$A$3:$B$99,2,FALSE)</f>
        <v>27400</v>
      </c>
      <c r="X365" s="36" t="s">
        <v>184</v>
      </c>
      <c r="Y365" s="27">
        <f>VLOOKUP(X365,Sheet2!$A$3:$B$99,2,FALSE)</f>
        <v>68000</v>
      </c>
      <c r="Z365" s="128" t="s">
        <v>97</v>
      </c>
      <c r="AA365" s="29">
        <f>VLOOKUP(Z365,Sheet2!$A$3:$B$99,2,FALSE)</f>
        <v>10000</v>
      </c>
      <c r="AB365" s="142" t="s">
        <v>78</v>
      </c>
      <c r="AC365" s="29">
        <f>VLOOKUP(AB365,Sheet2!$A$3:$B$99,2,FALSE)</f>
        <v>10000</v>
      </c>
      <c r="AD365" s="137" t="s">
        <v>196</v>
      </c>
      <c r="AE365" s="30">
        <f>VLOOKUP(AD365,Sheet2!$A$3:$B$99,2,FALSE)</f>
        <v>50000</v>
      </c>
      <c r="AF365" s="131" t="s">
        <v>198</v>
      </c>
      <c r="AG365" s="30">
        <f>VLOOKUP(AF365,Sheet2!$A$3:$B$99,2,FALSE)</f>
        <v>0</v>
      </c>
    </row>
    <row r="366" spans="1:33" ht="9.6999999999999993" customHeight="1">
      <c r="A366" s="50">
        <v>365</v>
      </c>
      <c r="B366" s="49" t="s">
        <v>311</v>
      </c>
      <c r="C366" s="52" t="s">
        <v>309</v>
      </c>
      <c r="D366" s="89" t="s">
        <v>249</v>
      </c>
      <c r="E366" s="19">
        <f t="shared" si="5"/>
        <v>835833</v>
      </c>
      <c r="F366" s="32" t="s">
        <v>52</v>
      </c>
      <c r="G366" s="21">
        <f>VLOOKUP(F366,Sheet2!$A$3:$B$99,2,FALSE)</f>
        <v>135000</v>
      </c>
      <c r="H366" s="33" t="s">
        <v>61</v>
      </c>
      <c r="I366" s="21">
        <f>VLOOKUP(H366,Sheet2!$A$3:$B$99,2,FALSE)</f>
        <v>68000</v>
      </c>
      <c r="J366" s="135" t="s">
        <v>170</v>
      </c>
      <c r="K366" s="24">
        <f>VLOOKUP(J366,Sheet2!$A$3:$B$99,2,FALSE)</f>
        <v>10000</v>
      </c>
      <c r="L366" s="34" t="s">
        <v>95</v>
      </c>
      <c r="M366" s="24">
        <f>VLOOKUP(L366,Sheet2!$A$3:$B$99,2,FALSE)</f>
        <v>40000</v>
      </c>
      <c r="N366" s="35" t="s">
        <v>72</v>
      </c>
      <c r="O366" s="26">
        <f>VLOOKUP(N366,Sheet2!$A$3:$B$99,2,FALSE)</f>
        <v>92833</v>
      </c>
      <c r="P366" s="35" t="s">
        <v>68</v>
      </c>
      <c r="Q366" s="26">
        <f>VLOOKUP(P366,Sheet2!$A$3:$B$99,2,FALSE)</f>
        <v>196000</v>
      </c>
      <c r="R366" s="35" t="s">
        <v>105</v>
      </c>
      <c r="S366" s="26">
        <f>VLOOKUP(R366,Sheet2!$A$3:$B$99,2,FALSE)</f>
        <v>54000</v>
      </c>
      <c r="T366" s="132" t="s">
        <v>75</v>
      </c>
      <c r="U366" s="27">
        <f>VLOOKUP(T366,Sheet2!$A$3:$B$99,2,FALSE)</f>
        <v>10000</v>
      </c>
      <c r="V366" s="36" t="s">
        <v>86</v>
      </c>
      <c r="W366" s="27">
        <f>VLOOKUP(V366,Sheet2!$A$3:$B$99,2,FALSE)</f>
        <v>120000</v>
      </c>
      <c r="X366" s="36" t="s">
        <v>192</v>
      </c>
      <c r="Y366" s="27">
        <f>VLOOKUP(X366,Sheet2!$A$3:$B$99,2,FALSE)</f>
        <v>40000</v>
      </c>
      <c r="Z366" s="128" t="s">
        <v>44</v>
      </c>
      <c r="AA366" s="29">
        <f>VLOOKUP(Z366,Sheet2!$A$3:$B$99,2,FALSE)</f>
        <v>10000</v>
      </c>
      <c r="AB366" s="128" t="s">
        <v>207</v>
      </c>
      <c r="AC366" s="29">
        <f>VLOOKUP(AB366,Sheet2!$A$3:$B$99,2,FALSE)</f>
        <v>10000</v>
      </c>
      <c r="AD366" s="137" t="s">
        <v>196</v>
      </c>
      <c r="AE366" s="30">
        <f>VLOOKUP(AD366,Sheet2!$A$3:$B$99,2,FALSE)</f>
        <v>50000</v>
      </c>
      <c r="AF366" s="131" t="s">
        <v>202</v>
      </c>
      <c r="AG366" s="30">
        <f>VLOOKUP(AF366,Sheet2!$A$3:$B$99,2,FALSE)</f>
        <v>0</v>
      </c>
    </row>
    <row r="367" spans="1:33" ht="9.6999999999999993" customHeight="1">
      <c r="A367" s="48">
        <v>366</v>
      </c>
      <c r="B367" s="51" t="s">
        <v>678</v>
      </c>
      <c r="C367" s="52" t="s">
        <v>677</v>
      </c>
      <c r="D367" s="54" t="s">
        <v>678</v>
      </c>
      <c r="E367" s="19">
        <f t="shared" si="5"/>
        <v>835200</v>
      </c>
      <c r="F367" s="32" t="s">
        <v>61</v>
      </c>
      <c r="G367" s="21">
        <f>VLOOKUP(F367,Sheet2!$A$3:$B$99,2,FALSE)</f>
        <v>68000</v>
      </c>
      <c r="H367" s="33" t="s">
        <v>53</v>
      </c>
      <c r="I367" s="21">
        <f>VLOOKUP(H367,Sheet2!$A$3:$B$99,2,FALSE)</f>
        <v>40000</v>
      </c>
      <c r="J367" s="140" t="s">
        <v>58</v>
      </c>
      <c r="K367" s="24">
        <f>VLOOKUP(J367,Sheet2!$A$3:$B$99,2,FALSE)</f>
        <v>10000</v>
      </c>
      <c r="L367" s="34" t="s">
        <v>95</v>
      </c>
      <c r="M367" s="24">
        <f>VLOOKUP(L367,Sheet2!$A$3:$B$99,2,FALSE)</f>
        <v>40000</v>
      </c>
      <c r="N367" s="35" t="s">
        <v>81</v>
      </c>
      <c r="O367" s="26">
        <f>VLOOKUP(N367,Sheet2!$A$3:$B$99,2,FALSE)</f>
        <v>196000</v>
      </c>
      <c r="P367" s="35" t="s">
        <v>178</v>
      </c>
      <c r="Q367" s="26">
        <f>VLOOKUP(P367,Sheet2!$A$3:$B$99,2,FALSE)</f>
        <v>54000</v>
      </c>
      <c r="R367" s="35" t="s">
        <v>68</v>
      </c>
      <c r="S367" s="26">
        <f>VLOOKUP(R367,Sheet2!$A$3:$B$99,2,FALSE)</f>
        <v>196000</v>
      </c>
      <c r="T367" s="132" t="s">
        <v>75</v>
      </c>
      <c r="U367" s="27">
        <f>VLOOKUP(T367,Sheet2!$A$3:$B$99,2,FALSE)</f>
        <v>10000</v>
      </c>
      <c r="V367" s="36" t="s">
        <v>86</v>
      </c>
      <c r="W367" s="27">
        <f>VLOOKUP(V367,Sheet2!$A$3:$B$99,2,FALSE)</f>
        <v>120000</v>
      </c>
      <c r="X367" s="36" t="s">
        <v>184</v>
      </c>
      <c r="Y367" s="27">
        <f>VLOOKUP(X367,Sheet2!$A$3:$B$99,2,FALSE)</f>
        <v>68000</v>
      </c>
      <c r="Z367" s="37" t="s">
        <v>38</v>
      </c>
      <c r="AA367" s="29">
        <f>VLOOKUP(Z367,Sheet2!$A$3:$B$99,2,FALSE)</f>
        <v>23200</v>
      </c>
      <c r="AB367" s="142" t="s">
        <v>78</v>
      </c>
      <c r="AC367" s="29">
        <f>VLOOKUP(AB367,Sheet2!$A$3:$B$99,2,FALSE)</f>
        <v>10000</v>
      </c>
      <c r="AD367" s="129" t="s">
        <v>199</v>
      </c>
      <c r="AE367" s="30">
        <f>VLOOKUP(AD367,Sheet2!$A$3:$B$99,2,FALSE)</f>
        <v>0</v>
      </c>
      <c r="AF367" s="131" t="s">
        <v>202</v>
      </c>
      <c r="AG367" s="30">
        <f>VLOOKUP(AF367,Sheet2!$A$3:$B$99,2,FALSE)</f>
        <v>0</v>
      </c>
    </row>
    <row r="368" spans="1:33" ht="9.6999999999999993" customHeight="1">
      <c r="A368" s="48">
        <v>367</v>
      </c>
      <c r="B368" s="49" t="s">
        <v>743</v>
      </c>
      <c r="C368" s="52" t="s">
        <v>230</v>
      </c>
      <c r="D368" s="89" t="s">
        <v>249</v>
      </c>
      <c r="E368" s="19">
        <f t="shared" si="5"/>
        <v>825266</v>
      </c>
      <c r="F368" s="32" t="s">
        <v>53</v>
      </c>
      <c r="G368" s="21">
        <f>VLOOKUP(F368,Sheet2!$A$3:$B$99,2,FALSE)</f>
        <v>40000</v>
      </c>
      <c r="H368" s="33" t="s">
        <v>41</v>
      </c>
      <c r="I368" s="21">
        <f>VLOOKUP(H368,Sheet2!$A$3:$B$99,2,FALSE)</f>
        <v>335000</v>
      </c>
      <c r="J368" s="135" t="s">
        <v>170</v>
      </c>
      <c r="K368" s="24">
        <f>VLOOKUP(J368,Sheet2!$A$3:$B$99,2,FALSE)</f>
        <v>10000</v>
      </c>
      <c r="L368" s="136" t="s">
        <v>33</v>
      </c>
      <c r="M368" s="24">
        <f>VLOOKUP(L368,Sheet2!$A$3:$B$99,2,FALSE)</f>
        <v>10000</v>
      </c>
      <c r="N368" s="35" t="s">
        <v>72</v>
      </c>
      <c r="O368" s="26">
        <f>VLOOKUP(N368,Sheet2!$A$3:$B$99,2,FALSE)</f>
        <v>92833</v>
      </c>
      <c r="P368" s="35" t="s">
        <v>40</v>
      </c>
      <c r="Q368" s="26">
        <f>VLOOKUP(P368,Sheet2!$A$3:$B$99,2,FALSE)</f>
        <v>92833</v>
      </c>
      <c r="R368" s="35" t="s">
        <v>105</v>
      </c>
      <c r="S368" s="26">
        <f>VLOOKUP(R368,Sheet2!$A$3:$B$99,2,FALSE)</f>
        <v>54000</v>
      </c>
      <c r="T368" s="132" t="s">
        <v>75</v>
      </c>
      <c r="U368" s="27">
        <f>VLOOKUP(T368,Sheet2!$A$3:$B$99,2,FALSE)</f>
        <v>10000</v>
      </c>
      <c r="V368" s="36" t="s">
        <v>86</v>
      </c>
      <c r="W368" s="27">
        <f>VLOOKUP(V368,Sheet2!$A$3:$B$99,2,FALSE)</f>
        <v>120000</v>
      </c>
      <c r="X368" s="36" t="s">
        <v>189</v>
      </c>
      <c r="Y368" s="27">
        <f>VLOOKUP(X368,Sheet2!$A$3:$B$99,2,FALSE)</f>
        <v>27400</v>
      </c>
      <c r="Z368" s="37" t="s">
        <v>38</v>
      </c>
      <c r="AA368" s="29">
        <f>VLOOKUP(Z368,Sheet2!$A$3:$B$99,2,FALSE)</f>
        <v>23200</v>
      </c>
      <c r="AB368" s="142" t="s">
        <v>78</v>
      </c>
      <c r="AC368" s="29">
        <f>VLOOKUP(AB368,Sheet2!$A$3:$B$99,2,FALSE)</f>
        <v>10000</v>
      </c>
      <c r="AD368" s="129" t="s">
        <v>198</v>
      </c>
      <c r="AE368" s="30">
        <f>VLOOKUP(AD368,Sheet2!$A$3:$B$99,2,FALSE)</f>
        <v>0</v>
      </c>
      <c r="AF368" s="131" t="s">
        <v>197</v>
      </c>
      <c r="AG368" s="30">
        <f>VLOOKUP(AF368,Sheet2!$A$3:$B$99,2,FALSE)</f>
        <v>0</v>
      </c>
    </row>
    <row r="369" spans="1:33" ht="9.6999999999999993" customHeight="1">
      <c r="A369" s="50">
        <v>368</v>
      </c>
      <c r="B369" s="49" t="s">
        <v>637</v>
      </c>
      <c r="C369" s="52" t="s">
        <v>638</v>
      </c>
      <c r="D369" s="54" t="s">
        <v>449</v>
      </c>
      <c r="E369" s="19">
        <f t="shared" si="5"/>
        <v>824600</v>
      </c>
      <c r="F369" s="32" t="s">
        <v>46</v>
      </c>
      <c r="G369" s="21">
        <f>VLOOKUP(F369,Sheet2!$A$3:$B$99,2,FALSE)</f>
        <v>30000</v>
      </c>
      <c r="H369" s="33" t="s">
        <v>53</v>
      </c>
      <c r="I369" s="21">
        <f>VLOOKUP(H369,Sheet2!$A$3:$B$99,2,FALSE)</f>
        <v>40000</v>
      </c>
      <c r="J369" s="135" t="s">
        <v>170</v>
      </c>
      <c r="K369" s="24">
        <f>VLOOKUP(J369,Sheet2!$A$3:$B$99,2,FALSE)</f>
        <v>10000</v>
      </c>
      <c r="L369" s="34" t="s">
        <v>95</v>
      </c>
      <c r="M369" s="24">
        <f>VLOOKUP(L369,Sheet2!$A$3:$B$99,2,FALSE)</f>
        <v>40000</v>
      </c>
      <c r="N369" s="35" t="s">
        <v>175</v>
      </c>
      <c r="O369" s="26">
        <f>VLOOKUP(N369,Sheet2!$A$3:$B$99,2,FALSE)</f>
        <v>54000</v>
      </c>
      <c r="P369" s="35" t="s">
        <v>172</v>
      </c>
      <c r="Q369" s="26">
        <f>VLOOKUP(P369,Sheet2!$A$3:$B$99,2,FALSE)</f>
        <v>335000</v>
      </c>
      <c r="R369" s="35" t="s">
        <v>179</v>
      </c>
      <c r="S369" s="26">
        <f>VLOOKUP(R369,Sheet2!$A$3:$B$99,2,FALSE)</f>
        <v>155000</v>
      </c>
      <c r="T369" s="139" t="s">
        <v>82</v>
      </c>
      <c r="U369" s="27">
        <f>VLOOKUP(T369,Sheet2!$A$3:$B$99,2,FALSE)</f>
        <v>10000</v>
      </c>
      <c r="V369" s="36" t="s">
        <v>189</v>
      </c>
      <c r="W369" s="27">
        <f>VLOOKUP(V369,Sheet2!$A$3:$B$99,2,FALSE)</f>
        <v>27400</v>
      </c>
      <c r="X369" s="36" t="s">
        <v>77</v>
      </c>
      <c r="Y369" s="27">
        <f>VLOOKUP(X369,Sheet2!$A$3:$B$99,2,FALSE)</f>
        <v>40000</v>
      </c>
      <c r="Z369" s="37" t="s">
        <v>38</v>
      </c>
      <c r="AA369" s="29">
        <f>VLOOKUP(Z369,Sheet2!$A$3:$B$99,2,FALSE)</f>
        <v>23200</v>
      </c>
      <c r="AB369" s="142" t="s">
        <v>78</v>
      </c>
      <c r="AC369" s="29">
        <f>VLOOKUP(AB369,Sheet2!$A$3:$B$99,2,FALSE)</f>
        <v>10000</v>
      </c>
      <c r="AD369" s="137" t="s">
        <v>196</v>
      </c>
      <c r="AE369" s="30">
        <f>VLOOKUP(AD369,Sheet2!$A$3:$B$99,2,FALSE)</f>
        <v>50000</v>
      </c>
      <c r="AF369" s="131" t="s">
        <v>201</v>
      </c>
      <c r="AG369" s="30">
        <f>VLOOKUP(AF369,Sheet2!$A$3:$B$99,2,FALSE)</f>
        <v>0</v>
      </c>
    </row>
    <row r="370" spans="1:33" ht="9.6999999999999993" customHeight="1">
      <c r="A370" s="50">
        <v>369</v>
      </c>
      <c r="B370" s="49" t="s">
        <v>471</v>
      </c>
      <c r="C370" s="52" t="s">
        <v>476</v>
      </c>
      <c r="D370" s="54" t="s">
        <v>469</v>
      </c>
      <c r="E370" s="19">
        <f t="shared" si="5"/>
        <v>814033</v>
      </c>
      <c r="F370" s="32" t="s">
        <v>53</v>
      </c>
      <c r="G370" s="21">
        <f>VLOOKUP(F370,Sheet2!$A$3:$B$99,2,FALSE)</f>
        <v>40000</v>
      </c>
      <c r="H370" s="33" t="s">
        <v>56</v>
      </c>
      <c r="I370" s="21">
        <f>VLOOKUP(H370,Sheet2!$A$3:$B$99,2,FALSE)</f>
        <v>196000</v>
      </c>
      <c r="J370" s="140" t="s">
        <v>104</v>
      </c>
      <c r="K370" s="24">
        <f>VLOOKUP(J370,Sheet2!$A$3:$B$99,2,FALSE)</f>
        <v>10000</v>
      </c>
      <c r="L370" s="136" t="s">
        <v>33</v>
      </c>
      <c r="M370" s="24">
        <f>VLOOKUP(L370,Sheet2!$A$3:$B$99,2,FALSE)</f>
        <v>10000</v>
      </c>
      <c r="N370" s="35" t="s">
        <v>109</v>
      </c>
      <c r="O370" s="26">
        <f>VLOOKUP(N370,Sheet2!$A$3:$B$99,2,FALSE)</f>
        <v>68000</v>
      </c>
      <c r="P370" s="35" t="s">
        <v>72</v>
      </c>
      <c r="Q370" s="26">
        <f>VLOOKUP(P370,Sheet2!$A$3:$B$99,2,FALSE)</f>
        <v>92833</v>
      </c>
      <c r="R370" s="35" t="s">
        <v>68</v>
      </c>
      <c r="S370" s="26">
        <f>VLOOKUP(R370,Sheet2!$A$3:$B$99,2,FALSE)</f>
        <v>196000</v>
      </c>
      <c r="T370" s="132" t="s">
        <v>75</v>
      </c>
      <c r="U370" s="27">
        <f>VLOOKUP(T370,Sheet2!$A$3:$B$99,2,FALSE)</f>
        <v>10000</v>
      </c>
      <c r="V370" s="36" t="s">
        <v>184</v>
      </c>
      <c r="W370" s="27">
        <f>VLOOKUP(V370,Sheet2!$A$3:$B$99,2,FALSE)</f>
        <v>68000</v>
      </c>
      <c r="X370" s="36" t="s">
        <v>192</v>
      </c>
      <c r="Y370" s="27">
        <f>VLOOKUP(X370,Sheet2!$A$3:$B$99,2,FALSE)</f>
        <v>40000</v>
      </c>
      <c r="Z370" s="37" t="s">
        <v>38</v>
      </c>
      <c r="AA370" s="29">
        <f>VLOOKUP(Z370,Sheet2!$A$3:$B$99,2,FALSE)</f>
        <v>23200</v>
      </c>
      <c r="AB370" s="128" t="s">
        <v>44</v>
      </c>
      <c r="AC370" s="29">
        <f>VLOOKUP(AB370,Sheet2!$A$3:$B$99,2,FALSE)</f>
        <v>10000</v>
      </c>
      <c r="AD370" s="137" t="s">
        <v>196</v>
      </c>
      <c r="AE370" s="30">
        <f>VLOOKUP(AD370,Sheet2!$A$3:$B$99,2,FALSE)</f>
        <v>50000</v>
      </c>
      <c r="AF370" s="131" t="s">
        <v>199</v>
      </c>
      <c r="AG370" s="30">
        <f>VLOOKUP(AF370,Sheet2!$A$3:$B$99,2,FALSE)</f>
        <v>0</v>
      </c>
    </row>
    <row r="371" spans="1:33" ht="9.6999999999999993" customHeight="1">
      <c r="A371" s="48">
        <v>370</v>
      </c>
      <c r="B371" s="49" t="s">
        <v>596</v>
      </c>
      <c r="C371" s="52" t="s">
        <v>594</v>
      </c>
      <c r="D371" s="54" t="s">
        <v>595</v>
      </c>
      <c r="E371" s="19">
        <f t="shared" si="5"/>
        <v>811800</v>
      </c>
      <c r="F371" s="32" t="s">
        <v>52</v>
      </c>
      <c r="G371" s="21">
        <f>VLOOKUP(F371,Sheet2!$A$3:$B$99,2,FALSE)</f>
        <v>135000</v>
      </c>
      <c r="H371" s="33" t="s">
        <v>41</v>
      </c>
      <c r="I371" s="21">
        <f>VLOOKUP(H371,Sheet2!$A$3:$B$99,2,FALSE)</f>
        <v>335000</v>
      </c>
      <c r="J371" s="34" t="s">
        <v>95</v>
      </c>
      <c r="K371" s="24">
        <f>VLOOKUP(J371,Sheet2!$A$3:$B$99,2,FALSE)</f>
        <v>40000</v>
      </c>
      <c r="L371" s="140" t="s">
        <v>107</v>
      </c>
      <c r="M371" s="24">
        <f>VLOOKUP(L371,Sheet2!$A$3:$B$99,2,FALSE)</f>
        <v>10000</v>
      </c>
      <c r="N371" s="35" t="s">
        <v>62</v>
      </c>
      <c r="O371" s="26">
        <f>VLOOKUP(N371,Sheet2!$A$3:$B$99,2,FALSE)</f>
        <v>68000</v>
      </c>
      <c r="P371" s="133" t="s">
        <v>54</v>
      </c>
      <c r="Q371" s="26">
        <f>VLOOKUP(P371,Sheet2!$A$3:$B$99,2,FALSE)</f>
        <v>10000</v>
      </c>
      <c r="R371" s="133" t="s">
        <v>173</v>
      </c>
      <c r="S371" s="26">
        <f>VLOOKUP(R371,Sheet2!$A$3:$B$99,2,FALSE)</f>
        <v>10000</v>
      </c>
      <c r="T371" s="132" t="s">
        <v>191</v>
      </c>
      <c r="U371" s="27">
        <f>VLOOKUP(T371,Sheet2!$A$3:$B$99,2,FALSE)</f>
        <v>10000</v>
      </c>
      <c r="V371" s="36" t="s">
        <v>86</v>
      </c>
      <c r="W371" s="27">
        <f>VLOOKUP(V371,Sheet2!$A$3:$B$99,2,FALSE)</f>
        <v>120000</v>
      </c>
      <c r="X371" s="36" t="s">
        <v>192</v>
      </c>
      <c r="Y371" s="27">
        <f>VLOOKUP(X371,Sheet2!$A$3:$B$99,2,FALSE)</f>
        <v>40000</v>
      </c>
      <c r="Z371" s="128" t="s">
        <v>97</v>
      </c>
      <c r="AA371" s="29">
        <f>VLOOKUP(Z371,Sheet2!$A$3:$B$99,2,FALSE)</f>
        <v>10000</v>
      </c>
      <c r="AB371" s="37" t="s">
        <v>76</v>
      </c>
      <c r="AC371" s="29">
        <f>VLOOKUP(AB371,Sheet2!$A$3:$B$99,2,FALSE)</f>
        <v>23800</v>
      </c>
      <c r="AD371" s="129" t="s">
        <v>198</v>
      </c>
      <c r="AE371" s="30">
        <f>VLOOKUP(AD371,Sheet2!$A$3:$B$99,2,FALSE)</f>
        <v>0</v>
      </c>
      <c r="AF371" s="131" t="s">
        <v>201</v>
      </c>
      <c r="AG371" s="30">
        <f>VLOOKUP(AF371,Sheet2!$A$3:$B$99,2,FALSE)</f>
        <v>0</v>
      </c>
    </row>
    <row r="372" spans="1:33" ht="9.6999999999999993" customHeight="1">
      <c r="A372" s="48">
        <v>371</v>
      </c>
      <c r="B372" s="49" t="s">
        <v>553</v>
      </c>
      <c r="C372" s="52" t="s">
        <v>307</v>
      </c>
      <c r="D372" s="54" t="s">
        <v>308</v>
      </c>
      <c r="E372" s="19">
        <f t="shared" si="5"/>
        <v>793666</v>
      </c>
      <c r="F372" s="32" t="s">
        <v>53</v>
      </c>
      <c r="G372" s="21">
        <f>VLOOKUP(F372,Sheet2!$A$3:$B$99,2,FALSE)</f>
        <v>40000</v>
      </c>
      <c r="H372" s="33" t="s">
        <v>61</v>
      </c>
      <c r="I372" s="21">
        <f>VLOOKUP(H372,Sheet2!$A$3:$B$99,2,FALSE)</f>
        <v>68000</v>
      </c>
      <c r="J372" s="34" t="s">
        <v>96</v>
      </c>
      <c r="K372" s="24">
        <f>VLOOKUP(J372,Sheet2!$A$3:$B$99,2,FALSE)</f>
        <v>92833</v>
      </c>
      <c r="L372" s="34" t="s">
        <v>95</v>
      </c>
      <c r="M372" s="24">
        <f>VLOOKUP(L372,Sheet2!$A$3:$B$99,2,FALSE)</f>
        <v>40000</v>
      </c>
      <c r="N372" s="35" t="s">
        <v>171</v>
      </c>
      <c r="O372" s="26">
        <f>VLOOKUP(N372,Sheet2!$A$3:$B$99,2,FALSE)</f>
        <v>54000</v>
      </c>
      <c r="P372" s="141" t="s">
        <v>106</v>
      </c>
      <c r="Q372" s="26">
        <f>VLOOKUP(P372,Sheet2!$A$3:$B$99,2,FALSE)</f>
        <v>10000</v>
      </c>
      <c r="R372" s="35" t="s">
        <v>81</v>
      </c>
      <c r="S372" s="26">
        <f>VLOOKUP(R372,Sheet2!$A$3:$B$99,2,FALSE)</f>
        <v>196000</v>
      </c>
      <c r="T372" s="139" t="s">
        <v>182</v>
      </c>
      <c r="U372" s="27">
        <f>VLOOKUP(T372,Sheet2!$A$3:$B$99,2,FALSE)</f>
        <v>10000</v>
      </c>
      <c r="V372" s="36" t="s">
        <v>86</v>
      </c>
      <c r="W372" s="27">
        <f>VLOOKUP(V372,Sheet2!$A$3:$B$99,2,FALSE)</f>
        <v>120000</v>
      </c>
      <c r="X372" s="139" t="s">
        <v>187</v>
      </c>
      <c r="Y372" s="27">
        <f>VLOOKUP(X372,Sheet2!$A$3:$B$99,2,FALSE)</f>
        <v>10000</v>
      </c>
      <c r="Z372" s="37" t="s">
        <v>48</v>
      </c>
      <c r="AA372" s="29">
        <f>VLOOKUP(Z372,Sheet2!$A$3:$B$99,2,FALSE)</f>
        <v>92833</v>
      </c>
      <c r="AB372" s="142" t="s">
        <v>78</v>
      </c>
      <c r="AC372" s="29">
        <f>VLOOKUP(AB372,Sheet2!$A$3:$B$99,2,FALSE)</f>
        <v>10000</v>
      </c>
      <c r="AD372" s="137" t="s">
        <v>196</v>
      </c>
      <c r="AE372" s="30">
        <f>VLOOKUP(AD372,Sheet2!$A$3:$B$99,2,FALSE)</f>
        <v>50000</v>
      </c>
      <c r="AF372" s="131" t="s">
        <v>202</v>
      </c>
      <c r="AG372" s="30">
        <f>VLOOKUP(AF372,Sheet2!$A$3:$B$99,2,FALSE)</f>
        <v>0</v>
      </c>
    </row>
    <row r="373" spans="1:33" ht="9.6999999999999993" customHeight="1">
      <c r="A373" s="50">
        <v>372</v>
      </c>
      <c r="B373" s="51" t="s">
        <v>591</v>
      </c>
      <c r="C373" s="52" t="s">
        <v>590</v>
      </c>
      <c r="D373" s="54" t="s">
        <v>591</v>
      </c>
      <c r="E373" s="19">
        <f t="shared" si="5"/>
        <v>789233</v>
      </c>
      <c r="F373" s="32" t="s">
        <v>46</v>
      </c>
      <c r="G373" s="21">
        <f>VLOOKUP(F373,Sheet2!$A$3:$B$99,2,FALSE)</f>
        <v>30000</v>
      </c>
      <c r="H373" s="33" t="s">
        <v>56</v>
      </c>
      <c r="I373" s="21">
        <f>VLOOKUP(H373,Sheet2!$A$3:$B$99,2,FALSE)</f>
        <v>196000</v>
      </c>
      <c r="J373" s="136" t="s">
        <v>33</v>
      </c>
      <c r="K373" s="24">
        <f>VLOOKUP(J373,Sheet2!$A$3:$B$99,2,FALSE)</f>
        <v>10000</v>
      </c>
      <c r="L373" s="34" t="s">
        <v>96</v>
      </c>
      <c r="M373" s="24">
        <f>VLOOKUP(L373,Sheet2!$A$3:$B$99,2,FALSE)</f>
        <v>92833</v>
      </c>
      <c r="N373" s="35" t="s">
        <v>179</v>
      </c>
      <c r="O373" s="26">
        <f>VLOOKUP(N373,Sheet2!$A$3:$B$99,2,FALSE)</f>
        <v>155000</v>
      </c>
      <c r="P373" s="35" t="s">
        <v>74</v>
      </c>
      <c r="Q373" s="26">
        <f>VLOOKUP(P373,Sheet2!$A$3:$B$99,2,FALSE)</f>
        <v>25600</v>
      </c>
      <c r="R373" s="35" t="s">
        <v>177</v>
      </c>
      <c r="S373" s="26">
        <f>VLOOKUP(R373,Sheet2!$A$3:$B$99,2,FALSE)</f>
        <v>196000</v>
      </c>
      <c r="T373" s="36" t="s">
        <v>85</v>
      </c>
      <c r="U373" s="27">
        <v>0</v>
      </c>
      <c r="V373" s="132" t="s">
        <v>75</v>
      </c>
      <c r="W373" s="27">
        <f>VLOOKUP(V373,Sheet2!$A$3:$B$99,2,FALSE)</f>
        <v>10000</v>
      </c>
      <c r="X373" s="36" t="s">
        <v>77</v>
      </c>
      <c r="Y373" s="27">
        <f>VLOOKUP(X373,Sheet2!$A$3:$B$99,2,FALSE)</f>
        <v>40000</v>
      </c>
      <c r="Z373" s="37" t="s">
        <v>76</v>
      </c>
      <c r="AA373" s="29">
        <f>VLOOKUP(Z373,Sheet2!$A$3:$B$99,2,FALSE)</f>
        <v>23800</v>
      </c>
      <c r="AB373" s="142" t="s">
        <v>78</v>
      </c>
      <c r="AC373" s="29">
        <f>VLOOKUP(AB373,Sheet2!$A$3:$B$99,2,FALSE)</f>
        <v>10000</v>
      </c>
      <c r="AD373" s="129" t="s">
        <v>199</v>
      </c>
      <c r="AE373" s="30">
        <f>VLOOKUP(AD373,Sheet2!$A$3:$B$99,2,FALSE)</f>
        <v>0</v>
      </c>
      <c r="AF373" s="131" t="s">
        <v>202</v>
      </c>
      <c r="AG373" s="30">
        <f>VLOOKUP(AF373,Sheet2!$A$3:$B$99,2,FALSE)</f>
        <v>0</v>
      </c>
    </row>
    <row r="374" spans="1:33" ht="9.6999999999999993" customHeight="1">
      <c r="A374" s="50">
        <v>373</v>
      </c>
      <c r="B374" s="49" t="s">
        <v>667</v>
      </c>
      <c r="C374" s="52" t="s">
        <v>673</v>
      </c>
      <c r="D374" s="54" t="s">
        <v>674</v>
      </c>
      <c r="E374" s="19">
        <f t="shared" si="5"/>
        <v>786200</v>
      </c>
      <c r="F374" s="32" t="s">
        <v>53</v>
      </c>
      <c r="G374" s="21">
        <f>VLOOKUP(F374,Sheet2!$A$3:$B$99,2,FALSE)</f>
        <v>40000</v>
      </c>
      <c r="H374" s="33" t="s">
        <v>61</v>
      </c>
      <c r="I374" s="21">
        <f>VLOOKUP(H374,Sheet2!$A$3:$B$99,2,FALSE)</f>
        <v>68000</v>
      </c>
      <c r="J374" s="135" t="s">
        <v>170</v>
      </c>
      <c r="K374" s="24">
        <f>VLOOKUP(J374,Sheet2!$A$3:$B$99,2,FALSE)</f>
        <v>10000</v>
      </c>
      <c r="L374" s="34" t="s">
        <v>95</v>
      </c>
      <c r="M374" s="24">
        <f>VLOOKUP(L374,Sheet2!$A$3:$B$99,2,FALSE)</f>
        <v>40000</v>
      </c>
      <c r="N374" s="35" t="s">
        <v>81</v>
      </c>
      <c r="O374" s="26">
        <f>VLOOKUP(N374,Sheet2!$A$3:$B$99,2,FALSE)</f>
        <v>196000</v>
      </c>
      <c r="P374" s="35" t="s">
        <v>178</v>
      </c>
      <c r="Q374" s="26">
        <f>VLOOKUP(P374,Sheet2!$A$3:$B$99,2,FALSE)</f>
        <v>54000</v>
      </c>
      <c r="R374" s="35" t="s">
        <v>179</v>
      </c>
      <c r="S374" s="26">
        <f>VLOOKUP(R374,Sheet2!$A$3:$B$99,2,FALSE)</f>
        <v>155000</v>
      </c>
      <c r="T374" s="36" t="s">
        <v>86</v>
      </c>
      <c r="U374" s="27">
        <f>VLOOKUP(T374,Sheet2!$A$3:$B$99,2,FALSE)</f>
        <v>120000</v>
      </c>
      <c r="V374" s="132" t="s">
        <v>191</v>
      </c>
      <c r="W374" s="27">
        <f>VLOOKUP(V374,Sheet2!$A$3:$B$99,2,FALSE)</f>
        <v>10000</v>
      </c>
      <c r="X374" s="139" t="s">
        <v>187</v>
      </c>
      <c r="Y374" s="27">
        <f>VLOOKUP(X374,Sheet2!$A$3:$B$99,2,FALSE)</f>
        <v>10000</v>
      </c>
      <c r="Z374" s="37" t="s">
        <v>38</v>
      </c>
      <c r="AA374" s="29">
        <f>VLOOKUP(Z374,Sheet2!$A$3:$B$99,2,FALSE)</f>
        <v>23200</v>
      </c>
      <c r="AB374" s="142" t="s">
        <v>78</v>
      </c>
      <c r="AC374" s="29">
        <f>VLOOKUP(AB374,Sheet2!$A$3:$B$99,2,FALSE)</f>
        <v>10000</v>
      </c>
      <c r="AD374" s="137" t="s">
        <v>196</v>
      </c>
      <c r="AE374" s="30">
        <f>VLOOKUP(AD374,Sheet2!$A$3:$B$99,2,FALSE)</f>
        <v>50000</v>
      </c>
      <c r="AF374" s="131" t="s">
        <v>198</v>
      </c>
      <c r="AG374" s="30">
        <f>VLOOKUP(AF374,Sheet2!$A$3:$B$99,2,FALSE)</f>
        <v>0</v>
      </c>
    </row>
    <row r="375" spans="1:33" ht="9.6999999999999993" customHeight="1">
      <c r="A375" s="48">
        <v>374</v>
      </c>
      <c r="B375" s="49" t="s">
        <v>217</v>
      </c>
      <c r="C375" s="52" t="s">
        <v>89</v>
      </c>
      <c r="D375" s="54" t="s">
        <v>88</v>
      </c>
      <c r="E375" s="19">
        <f t="shared" si="5"/>
        <v>781666</v>
      </c>
      <c r="F375" s="32" t="s">
        <v>46</v>
      </c>
      <c r="G375" s="21">
        <f>VLOOKUP(F375,Sheet2!$A$3:$B$99,2,FALSE)</f>
        <v>30000</v>
      </c>
      <c r="H375" s="33" t="s">
        <v>35</v>
      </c>
      <c r="I375" s="21">
        <f>VLOOKUP(H375,Sheet2!$A$3:$B$99,2,FALSE)</f>
        <v>40000</v>
      </c>
      <c r="J375" s="34" t="s">
        <v>67</v>
      </c>
      <c r="K375" s="24">
        <f>VLOOKUP(J375,Sheet2!$A$3:$B$99,2,FALSE)</f>
        <v>40000</v>
      </c>
      <c r="L375" s="34" t="s">
        <v>66</v>
      </c>
      <c r="M375" s="24">
        <f>VLOOKUP(L375,Sheet2!$A$3:$B$99,2,FALSE)</f>
        <v>335000</v>
      </c>
      <c r="N375" s="35" t="s">
        <v>72</v>
      </c>
      <c r="O375" s="26">
        <f>VLOOKUP(N375,Sheet2!$A$3:$B$99,2,FALSE)</f>
        <v>92833</v>
      </c>
      <c r="P375" s="35" t="s">
        <v>40</v>
      </c>
      <c r="Q375" s="26">
        <f>VLOOKUP(P375,Sheet2!$A$3:$B$99,2,FALSE)</f>
        <v>92833</v>
      </c>
      <c r="R375" s="35" t="s">
        <v>74</v>
      </c>
      <c r="S375" s="26">
        <f>VLOOKUP(R375,Sheet2!$A$3:$B$99,2,FALSE)</f>
        <v>25600</v>
      </c>
      <c r="T375" s="36" t="s">
        <v>189</v>
      </c>
      <c r="U375" s="27">
        <f>VLOOKUP(T375,Sheet2!$A$3:$B$99,2,FALSE)</f>
        <v>27400</v>
      </c>
      <c r="V375" s="36" t="s">
        <v>184</v>
      </c>
      <c r="W375" s="27">
        <f>VLOOKUP(V375,Sheet2!$A$3:$B$99,2,FALSE)</f>
        <v>68000</v>
      </c>
      <c r="X375" s="132" t="s">
        <v>181</v>
      </c>
      <c r="Y375" s="27">
        <f>VLOOKUP(X375,Sheet2!$A$3:$B$99,2,FALSE)</f>
        <v>10000</v>
      </c>
      <c r="Z375" s="128" t="s">
        <v>43</v>
      </c>
      <c r="AA375" s="29">
        <f>VLOOKUP(Z375,Sheet2!$A$3:$B$99,2,FALSE)</f>
        <v>10000</v>
      </c>
      <c r="AB375" s="128" t="s">
        <v>97</v>
      </c>
      <c r="AC375" s="29">
        <f>VLOOKUP(AB375,Sheet2!$A$3:$B$99,2,FALSE)</f>
        <v>10000</v>
      </c>
      <c r="AD375" s="129" t="s">
        <v>198</v>
      </c>
      <c r="AE375" s="30">
        <f>VLOOKUP(AD375,Sheet2!$A$3:$B$99,2,FALSE)</f>
        <v>0</v>
      </c>
      <c r="AF375" s="131" t="s">
        <v>201</v>
      </c>
      <c r="AG375" s="30">
        <f>VLOOKUP(AF375,Sheet2!$A$3:$B$99,2,FALSE)</f>
        <v>0</v>
      </c>
    </row>
    <row r="376" spans="1:33" ht="9.6999999999999993" customHeight="1">
      <c r="A376" s="48">
        <v>375</v>
      </c>
      <c r="B376" s="49" t="s">
        <v>571</v>
      </c>
      <c r="C376" s="52" t="s">
        <v>566</v>
      </c>
      <c r="D376" s="54" t="s">
        <v>565</v>
      </c>
      <c r="E376" s="19">
        <f t="shared" si="5"/>
        <v>776033</v>
      </c>
      <c r="F376" s="32" t="s">
        <v>41</v>
      </c>
      <c r="G376" s="21">
        <f>VLOOKUP(F376,Sheet2!$A$3:$B$99,2,FALSE)</f>
        <v>335000</v>
      </c>
      <c r="H376" s="33" t="s">
        <v>53</v>
      </c>
      <c r="I376" s="21">
        <f>VLOOKUP(H376,Sheet2!$A$3:$B$99,2,FALSE)</f>
        <v>40000</v>
      </c>
      <c r="J376" s="34" t="s">
        <v>95</v>
      </c>
      <c r="K376" s="24">
        <f>VLOOKUP(J376,Sheet2!$A$3:$B$99,2,FALSE)</f>
        <v>40000</v>
      </c>
      <c r="L376" s="136" t="s">
        <v>33</v>
      </c>
      <c r="M376" s="24">
        <f>VLOOKUP(L376,Sheet2!$A$3:$B$99,2,FALSE)</f>
        <v>10000</v>
      </c>
      <c r="N376" s="35" t="s">
        <v>40</v>
      </c>
      <c r="O376" s="26">
        <f>VLOOKUP(N376,Sheet2!$A$3:$B$99,2,FALSE)</f>
        <v>92833</v>
      </c>
      <c r="P376" s="133" t="s">
        <v>54</v>
      </c>
      <c r="Q376" s="26">
        <f>VLOOKUP(P376,Sheet2!$A$3:$B$99,2,FALSE)</f>
        <v>10000</v>
      </c>
      <c r="R376" s="35" t="s">
        <v>179</v>
      </c>
      <c r="S376" s="26">
        <f>VLOOKUP(R376,Sheet2!$A$3:$B$99,2,FALSE)</f>
        <v>155000</v>
      </c>
      <c r="T376" s="36" t="s">
        <v>188</v>
      </c>
      <c r="U376" s="27">
        <f>VLOOKUP(T376,Sheet2!$A$3:$B$99,2,FALSE)</f>
        <v>40000</v>
      </c>
      <c r="V376" s="132" t="s">
        <v>181</v>
      </c>
      <c r="W376" s="27">
        <f>VLOOKUP(V376,Sheet2!$A$3:$B$99,2,FALSE)</f>
        <v>10000</v>
      </c>
      <c r="X376" s="139" t="s">
        <v>182</v>
      </c>
      <c r="Y376" s="27">
        <f>VLOOKUP(X376,Sheet2!$A$3:$B$99,2,FALSE)</f>
        <v>10000</v>
      </c>
      <c r="Z376" s="128" t="s">
        <v>43</v>
      </c>
      <c r="AA376" s="29">
        <f>VLOOKUP(Z376,Sheet2!$A$3:$B$99,2,FALSE)</f>
        <v>10000</v>
      </c>
      <c r="AB376" s="37" t="s">
        <v>38</v>
      </c>
      <c r="AC376" s="29">
        <f>VLOOKUP(AB376,Sheet2!$A$3:$B$99,2,FALSE)</f>
        <v>23200</v>
      </c>
      <c r="AD376" s="129" t="s">
        <v>197</v>
      </c>
      <c r="AE376" s="30">
        <f>VLOOKUP(AD376,Sheet2!$A$3:$B$99,2,FALSE)</f>
        <v>0</v>
      </c>
      <c r="AF376" s="131" t="s">
        <v>202</v>
      </c>
      <c r="AG376" s="30">
        <f>VLOOKUP(AF376,Sheet2!$A$3:$B$99,2,FALSE)</f>
        <v>0</v>
      </c>
    </row>
    <row r="377" spans="1:33" ht="9.6999999999999993" customHeight="1">
      <c r="A377" s="50">
        <v>376</v>
      </c>
      <c r="B377" s="49" t="s">
        <v>757</v>
      </c>
      <c r="C377" s="52" t="s">
        <v>756</v>
      </c>
      <c r="D377" s="54" t="s">
        <v>757</v>
      </c>
      <c r="E377" s="19">
        <f t="shared" si="5"/>
        <v>775600</v>
      </c>
      <c r="F377" s="32" t="s">
        <v>61</v>
      </c>
      <c r="G377" s="21">
        <f>VLOOKUP(F377,Sheet2!$A$3:$B$99,2,FALSE)</f>
        <v>68000</v>
      </c>
      <c r="H377" s="33" t="s">
        <v>35</v>
      </c>
      <c r="I377" s="21">
        <f>VLOOKUP(H377,Sheet2!$A$3:$B$99,2,FALSE)</f>
        <v>40000</v>
      </c>
      <c r="J377" s="140" t="s">
        <v>104</v>
      </c>
      <c r="K377" s="24">
        <f>VLOOKUP(J377,Sheet2!$A$3:$B$99,2,FALSE)</f>
        <v>10000</v>
      </c>
      <c r="L377" s="34" t="s">
        <v>59</v>
      </c>
      <c r="M377" s="24">
        <f>VLOOKUP(L377,Sheet2!$A$3:$B$99,2,FALSE)</f>
        <v>30000</v>
      </c>
      <c r="N377" s="35" t="s">
        <v>81</v>
      </c>
      <c r="O377" s="26">
        <f>VLOOKUP(N377,Sheet2!$A$3:$B$99,2,FALSE)</f>
        <v>196000</v>
      </c>
      <c r="P377" s="35" t="s">
        <v>68</v>
      </c>
      <c r="Q377" s="26">
        <f>VLOOKUP(P377,Sheet2!$A$3:$B$99,2,FALSE)</f>
        <v>196000</v>
      </c>
      <c r="R377" s="35" t="s">
        <v>179</v>
      </c>
      <c r="S377" s="26">
        <f>VLOOKUP(R377,Sheet2!$A$3:$B$99,2,FALSE)</f>
        <v>155000</v>
      </c>
      <c r="T377" s="139" t="s">
        <v>183</v>
      </c>
      <c r="U377" s="27">
        <f>VLOOKUP(T377,Sheet2!$A$3:$B$99,2,FALSE)</f>
        <v>10000</v>
      </c>
      <c r="V377" s="139" t="s">
        <v>110</v>
      </c>
      <c r="W377" s="27">
        <f>VLOOKUP(V377,Sheet2!$A$3:$B$99,2,FALSE)</f>
        <v>10000</v>
      </c>
      <c r="X377" s="36" t="s">
        <v>189</v>
      </c>
      <c r="Y377" s="27">
        <f>VLOOKUP(X377,Sheet2!$A$3:$B$99,2,FALSE)</f>
        <v>27400</v>
      </c>
      <c r="Z377" s="37" t="s">
        <v>38</v>
      </c>
      <c r="AA377" s="29">
        <f>VLOOKUP(Z377,Sheet2!$A$3:$B$99,2,FALSE)</f>
        <v>23200</v>
      </c>
      <c r="AB377" s="128" t="s">
        <v>207</v>
      </c>
      <c r="AC377" s="29">
        <f>VLOOKUP(AB377,Sheet2!$A$3:$B$99,2,FALSE)</f>
        <v>10000</v>
      </c>
      <c r="AD377" s="129" t="s">
        <v>198</v>
      </c>
      <c r="AE377" s="30">
        <f>VLOOKUP(AD377,Sheet2!$A$3:$B$99,2,FALSE)</f>
        <v>0</v>
      </c>
      <c r="AF377" s="131" t="s">
        <v>202</v>
      </c>
      <c r="AG377" s="30">
        <f>VLOOKUP(AF377,Sheet2!$A$3:$B$99,2,FALSE)</f>
        <v>0</v>
      </c>
    </row>
    <row r="378" spans="1:33" ht="9.6999999999999993" customHeight="1">
      <c r="A378" s="50">
        <v>377</v>
      </c>
      <c r="B378" s="49" t="s">
        <v>103</v>
      </c>
      <c r="C378" s="52" t="s">
        <v>102</v>
      </c>
      <c r="D378" s="54" t="s">
        <v>103</v>
      </c>
      <c r="E378" s="19">
        <f t="shared" si="5"/>
        <v>752833</v>
      </c>
      <c r="F378" s="32" t="s">
        <v>61</v>
      </c>
      <c r="G378" s="21">
        <f>VLOOKUP(F378,Sheet2!$A$3:$B$99,2,FALSE)</f>
        <v>68000</v>
      </c>
      <c r="H378" s="33" t="s">
        <v>46</v>
      </c>
      <c r="I378" s="21">
        <f>VLOOKUP(H378,Sheet2!$A$3:$B$99,2,FALSE)</f>
        <v>30000</v>
      </c>
      <c r="J378" s="34" t="s">
        <v>96</v>
      </c>
      <c r="K378" s="24">
        <f>VLOOKUP(J378,Sheet2!$A$3:$B$99,2,FALSE)</f>
        <v>92833</v>
      </c>
      <c r="L378" s="34" t="s">
        <v>95</v>
      </c>
      <c r="M378" s="24">
        <f>VLOOKUP(L378,Sheet2!$A$3:$B$99,2,FALSE)</f>
        <v>40000</v>
      </c>
      <c r="N378" s="35" t="s">
        <v>109</v>
      </c>
      <c r="O378" s="26">
        <f>VLOOKUP(N378,Sheet2!$A$3:$B$99,2,FALSE)</f>
        <v>68000</v>
      </c>
      <c r="P378" s="35" t="s">
        <v>175</v>
      </c>
      <c r="Q378" s="26">
        <f>VLOOKUP(P378,Sheet2!$A$3:$B$99,2,FALSE)</f>
        <v>54000</v>
      </c>
      <c r="R378" s="35" t="s">
        <v>32</v>
      </c>
      <c r="S378" s="26">
        <f>VLOOKUP(R378,Sheet2!$A$3:$B$99,2,FALSE)</f>
        <v>270000</v>
      </c>
      <c r="T378" s="132" t="s">
        <v>75</v>
      </c>
      <c r="U378" s="27">
        <f>VLOOKUP(T378,Sheet2!$A$3:$B$99,2,FALSE)</f>
        <v>10000</v>
      </c>
      <c r="V378" s="139" t="s">
        <v>110</v>
      </c>
      <c r="W378" s="27">
        <f>VLOOKUP(V378,Sheet2!$A$3:$B$99,2,FALSE)</f>
        <v>10000</v>
      </c>
      <c r="X378" s="36" t="s">
        <v>77</v>
      </c>
      <c r="Y378" s="27">
        <f>VLOOKUP(X378,Sheet2!$A$3:$B$99,2,FALSE)</f>
        <v>40000</v>
      </c>
      <c r="Z378" s="128" t="s">
        <v>97</v>
      </c>
      <c r="AA378" s="29">
        <f>VLOOKUP(Z378,Sheet2!$A$3:$B$99,2,FALSE)</f>
        <v>10000</v>
      </c>
      <c r="AB378" s="142" t="s">
        <v>78</v>
      </c>
      <c r="AC378" s="29">
        <f>VLOOKUP(AB378,Sheet2!$A$3:$B$99,2,FALSE)</f>
        <v>10000</v>
      </c>
      <c r="AD378" s="137" t="s">
        <v>196</v>
      </c>
      <c r="AE378" s="30">
        <f>VLOOKUP(AD378,Sheet2!$A$3:$B$99,2,FALSE)</f>
        <v>50000</v>
      </c>
      <c r="AF378" s="131" t="s">
        <v>198</v>
      </c>
      <c r="AG378" s="30">
        <f>VLOOKUP(AF378,Sheet2!$A$3:$B$99,2,FALSE)</f>
        <v>0</v>
      </c>
    </row>
    <row r="379" spans="1:33" ht="9.6999999999999993" customHeight="1">
      <c r="A379" s="48">
        <v>378</v>
      </c>
      <c r="B379" s="49" t="s">
        <v>755</v>
      </c>
      <c r="C379" s="52" t="s">
        <v>754</v>
      </c>
      <c r="D379" s="54" t="s">
        <v>755</v>
      </c>
      <c r="E379" s="19">
        <f t="shared" si="5"/>
        <v>727033</v>
      </c>
      <c r="F379" s="32" t="s">
        <v>52</v>
      </c>
      <c r="G379" s="21">
        <f>VLOOKUP(F379,Sheet2!$A$3:$B$99,2,FALSE)</f>
        <v>135000</v>
      </c>
      <c r="H379" s="33" t="s">
        <v>61</v>
      </c>
      <c r="I379" s="21">
        <f>VLOOKUP(H379,Sheet2!$A$3:$B$99,2,FALSE)</f>
        <v>68000</v>
      </c>
      <c r="J379" s="34" t="s">
        <v>95</v>
      </c>
      <c r="K379" s="24">
        <f>VLOOKUP(J379,Sheet2!$A$3:$B$99,2,FALSE)</f>
        <v>40000</v>
      </c>
      <c r="L379" s="34" t="s">
        <v>59</v>
      </c>
      <c r="M379" s="24">
        <f>VLOOKUP(L379,Sheet2!$A$3:$B$99,2,FALSE)</f>
        <v>30000</v>
      </c>
      <c r="N379" s="35" t="s">
        <v>171</v>
      </c>
      <c r="O379" s="26">
        <f>VLOOKUP(N379,Sheet2!$A$3:$B$99,2,FALSE)</f>
        <v>54000</v>
      </c>
      <c r="P379" s="35" t="s">
        <v>40</v>
      </c>
      <c r="Q379" s="26">
        <f>VLOOKUP(P379,Sheet2!$A$3:$B$99,2,FALSE)</f>
        <v>92833</v>
      </c>
      <c r="R379" s="35" t="s">
        <v>105</v>
      </c>
      <c r="S379" s="26">
        <f>VLOOKUP(R379,Sheet2!$A$3:$B$99,2,FALSE)</f>
        <v>54000</v>
      </c>
      <c r="T379" s="132" t="s">
        <v>75</v>
      </c>
      <c r="U379" s="27">
        <f>VLOOKUP(T379,Sheet2!$A$3:$B$99,2,FALSE)</f>
        <v>10000</v>
      </c>
      <c r="V379" s="36" t="s">
        <v>86</v>
      </c>
      <c r="W379" s="27">
        <f>VLOOKUP(V379,Sheet2!$A$3:$B$99,2,FALSE)</f>
        <v>120000</v>
      </c>
      <c r="X379" s="36" t="s">
        <v>77</v>
      </c>
      <c r="Y379" s="27">
        <f>VLOOKUP(X379,Sheet2!$A$3:$B$99,2,FALSE)</f>
        <v>40000</v>
      </c>
      <c r="Z379" s="37" t="s">
        <v>38</v>
      </c>
      <c r="AA379" s="29">
        <f>VLOOKUP(Z379,Sheet2!$A$3:$B$99,2,FALSE)</f>
        <v>23200</v>
      </c>
      <c r="AB379" s="128" t="s">
        <v>207</v>
      </c>
      <c r="AC379" s="29">
        <f>VLOOKUP(AB379,Sheet2!$A$3:$B$99,2,FALSE)</f>
        <v>10000</v>
      </c>
      <c r="AD379" s="137" t="s">
        <v>196</v>
      </c>
      <c r="AE379" s="30">
        <f>VLOOKUP(AD379,Sheet2!$A$3:$B$99,2,FALSE)</f>
        <v>50000</v>
      </c>
      <c r="AF379" s="131" t="s">
        <v>199</v>
      </c>
      <c r="AG379" s="30">
        <f>VLOOKUP(AF379,Sheet2!$A$3:$B$99,2,FALSE)</f>
        <v>0</v>
      </c>
    </row>
    <row r="380" spans="1:33" ht="9.6999999999999993" customHeight="1">
      <c r="A380" s="48">
        <v>379</v>
      </c>
      <c r="B380" s="49" t="s">
        <v>609</v>
      </c>
      <c r="C380" s="52" t="s">
        <v>395</v>
      </c>
      <c r="D380" s="54" t="s">
        <v>396</v>
      </c>
      <c r="E380" s="19">
        <f t="shared" si="5"/>
        <v>716833</v>
      </c>
      <c r="F380" s="32" t="s">
        <v>46</v>
      </c>
      <c r="G380" s="21">
        <f>VLOOKUP(F380,Sheet2!$A$3:$B$99,2,FALSE)</f>
        <v>30000</v>
      </c>
      <c r="H380" s="33" t="s">
        <v>53</v>
      </c>
      <c r="I380" s="21">
        <f>VLOOKUP(H380,Sheet2!$A$3:$B$99,2,FALSE)</f>
        <v>40000</v>
      </c>
      <c r="J380" s="34" t="s">
        <v>95</v>
      </c>
      <c r="K380" s="24">
        <f>VLOOKUP(J380,Sheet2!$A$3:$B$99,2,FALSE)</f>
        <v>40000</v>
      </c>
      <c r="L380" s="34" t="s">
        <v>96</v>
      </c>
      <c r="M380" s="24">
        <f>VLOOKUP(L380,Sheet2!$A$3:$B$99,2,FALSE)</f>
        <v>92833</v>
      </c>
      <c r="N380" s="35" t="s">
        <v>109</v>
      </c>
      <c r="O380" s="26">
        <f>VLOOKUP(N380,Sheet2!$A$3:$B$99,2,FALSE)</f>
        <v>68000</v>
      </c>
      <c r="P380" s="35" t="s">
        <v>68</v>
      </c>
      <c r="Q380" s="26">
        <f>VLOOKUP(P380,Sheet2!$A$3:$B$99,2,FALSE)</f>
        <v>196000</v>
      </c>
      <c r="R380" s="133" t="s">
        <v>54</v>
      </c>
      <c r="S380" s="26">
        <f>VLOOKUP(R380,Sheet2!$A$3:$B$99,2,FALSE)</f>
        <v>10000</v>
      </c>
      <c r="T380" s="36" t="s">
        <v>86</v>
      </c>
      <c r="U380" s="27">
        <f>VLOOKUP(T380,Sheet2!$A$3:$B$99,2,FALSE)</f>
        <v>120000</v>
      </c>
      <c r="V380" s="36" t="s">
        <v>77</v>
      </c>
      <c r="W380" s="27">
        <f>VLOOKUP(V380,Sheet2!$A$3:$B$99,2,FALSE)</f>
        <v>40000</v>
      </c>
      <c r="X380" s="132" t="s">
        <v>190</v>
      </c>
      <c r="Y380" s="27">
        <f>VLOOKUP(X380,Sheet2!$A$3:$B$99,2,FALSE)</f>
        <v>10000</v>
      </c>
      <c r="Z380" s="128" t="s">
        <v>97</v>
      </c>
      <c r="AA380" s="29">
        <f>VLOOKUP(Z380,Sheet2!$A$3:$B$99,2,FALSE)</f>
        <v>10000</v>
      </c>
      <c r="AB380" s="142" t="s">
        <v>78</v>
      </c>
      <c r="AC380" s="29">
        <f>VLOOKUP(AB380,Sheet2!$A$3:$B$99,2,FALSE)</f>
        <v>10000</v>
      </c>
      <c r="AD380" s="137" t="s">
        <v>196</v>
      </c>
      <c r="AE380" s="30">
        <f>VLOOKUP(AD380,Sheet2!$A$3:$B$99,2,FALSE)</f>
        <v>50000</v>
      </c>
      <c r="AF380" s="131" t="s">
        <v>202</v>
      </c>
      <c r="AG380" s="30">
        <f>VLOOKUP(AF380,Sheet2!$A$3:$B$99,2,FALSE)</f>
        <v>0</v>
      </c>
    </row>
    <row r="381" spans="1:33" ht="9.6999999999999993" customHeight="1">
      <c r="A381" s="50">
        <v>380</v>
      </c>
      <c r="B381" s="49" t="s">
        <v>342</v>
      </c>
      <c r="C381" s="52" t="s">
        <v>341</v>
      </c>
      <c r="D381" s="54" t="s">
        <v>345</v>
      </c>
      <c r="E381" s="19">
        <f t="shared" si="5"/>
        <v>630033</v>
      </c>
      <c r="F381" s="32" t="s">
        <v>61</v>
      </c>
      <c r="G381" s="21">
        <f>VLOOKUP(F381,Sheet2!$A$3:$B$99,2,FALSE)</f>
        <v>68000</v>
      </c>
      <c r="H381" s="33" t="s">
        <v>53</v>
      </c>
      <c r="I381" s="21">
        <f>VLOOKUP(H381,Sheet2!$A$3:$B$99,2,FALSE)</f>
        <v>40000</v>
      </c>
      <c r="J381" s="135" t="s">
        <v>170</v>
      </c>
      <c r="K381" s="24">
        <f>VLOOKUP(J381,Sheet2!$A$3:$B$99,2,FALSE)</f>
        <v>10000</v>
      </c>
      <c r="L381" s="34" t="s">
        <v>96</v>
      </c>
      <c r="M381" s="24">
        <f>VLOOKUP(L381,Sheet2!$A$3:$B$99,2,FALSE)</f>
        <v>92833</v>
      </c>
      <c r="N381" s="35" t="s">
        <v>81</v>
      </c>
      <c r="O381" s="26">
        <f>VLOOKUP(N381,Sheet2!$A$3:$B$99,2,FALSE)</f>
        <v>196000</v>
      </c>
      <c r="P381" s="133" t="s">
        <v>54</v>
      </c>
      <c r="Q381" s="26">
        <f>VLOOKUP(P381,Sheet2!$A$3:$B$99,2,FALSE)</f>
        <v>10000</v>
      </c>
      <c r="R381" s="133" t="s">
        <v>173</v>
      </c>
      <c r="S381" s="26">
        <f>VLOOKUP(R381,Sheet2!$A$3:$B$99,2,FALSE)</f>
        <v>10000</v>
      </c>
      <c r="T381" s="132" t="s">
        <v>75</v>
      </c>
      <c r="U381" s="27">
        <f>VLOOKUP(T381,Sheet2!$A$3:$B$99,2,FALSE)</f>
        <v>10000</v>
      </c>
      <c r="V381" s="36" t="s">
        <v>86</v>
      </c>
      <c r="W381" s="27">
        <f>VLOOKUP(V381,Sheet2!$A$3:$B$99,2,FALSE)</f>
        <v>120000</v>
      </c>
      <c r="X381" s="36" t="s">
        <v>192</v>
      </c>
      <c r="Y381" s="27">
        <f>VLOOKUP(X381,Sheet2!$A$3:$B$99,2,FALSE)</f>
        <v>40000</v>
      </c>
      <c r="Z381" s="37" t="s">
        <v>38</v>
      </c>
      <c r="AA381" s="29">
        <f>VLOOKUP(Z381,Sheet2!$A$3:$B$99,2,FALSE)</f>
        <v>23200</v>
      </c>
      <c r="AB381" s="138" t="s">
        <v>55</v>
      </c>
      <c r="AC381" s="29">
        <f>VLOOKUP(AB381,Sheet2!$A$3:$B$99,2,FALSE)</f>
        <v>10000</v>
      </c>
      <c r="AD381" s="129" t="s">
        <v>198</v>
      </c>
      <c r="AE381" s="30">
        <f>VLOOKUP(AD381,Sheet2!$A$3:$B$99,2,FALSE)</f>
        <v>0</v>
      </c>
      <c r="AF381" s="131" t="s">
        <v>201</v>
      </c>
      <c r="AG381" s="30">
        <f>VLOOKUP(AF381,Sheet2!$A$3:$B$99,2,FALSE)</f>
        <v>0</v>
      </c>
    </row>
    <row r="382" spans="1:33" ht="9.6999999999999993" customHeight="1">
      <c r="A382" s="50">
        <v>381</v>
      </c>
      <c r="B382" s="49" t="s">
        <v>470</v>
      </c>
      <c r="C382" s="52" t="s">
        <v>475</v>
      </c>
      <c r="D382" s="54" t="s">
        <v>469</v>
      </c>
      <c r="E382" s="19">
        <f t="shared" si="5"/>
        <v>612200</v>
      </c>
      <c r="F382" s="32" t="s">
        <v>52</v>
      </c>
      <c r="G382" s="21">
        <f>VLOOKUP(F382,Sheet2!$A$3:$B$99,2,FALSE)</f>
        <v>135000</v>
      </c>
      <c r="H382" s="33" t="s">
        <v>46</v>
      </c>
      <c r="I382" s="21">
        <f>VLOOKUP(H382,Sheet2!$A$3:$B$99,2,FALSE)</f>
        <v>30000</v>
      </c>
      <c r="J382" s="34" t="s">
        <v>95</v>
      </c>
      <c r="K382" s="24">
        <f>VLOOKUP(J382,Sheet2!$A$3:$B$99,2,FALSE)</f>
        <v>40000</v>
      </c>
      <c r="L382" s="136" t="s">
        <v>101</v>
      </c>
      <c r="M382" s="24">
        <f>VLOOKUP(L382,Sheet2!$A$3:$B$99,2,FALSE)</f>
        <v>10000</v>
      </c>
      <c r="N382" s="35" t="s">
        <v>81</v>
      </c>
      <c r="O382" s="26">
        <f>VLOOKUP(N382,Sheet2!$A$3:$B$99,2,FALSE)</f>
        <v>196000</v>
      </c>
      <c r="P382" s="35" t="s">
        <v>83</v>
      </c>
      <c r="Q382" s="26">
        <f>VLOOKUP(P382,Sheet2!$A$3:$B$99,2,FALSE)</f>
        <v>54000</v>
      </c>
      <c r="R382" s="35" t="s">
        <v>105</v>
      </c>
      <c r="S382" s="26">
        <f>VLOOKUP(R382,Sheet2!$A$3:$B$99,2,FALSE)</f>
        <v>54000</v>
      </c>
      <c r="T382" s="36" t="s">
        <v>195</v>
      </c>
      <c r="U382" s="27">
        <f>VLOOKUP(T382,Sheet2!$A$3:$B$99,2,FALSE)</f>
        <v>40000</v>
      </c>
      <c r="V382" s="132" t="s">
        <v>191</v>
      </c>
      <c r="W382" s="27">
        <f>VLOOKUP(V382,Sheet2!$A$3:$B$99,2,FALSE)</f>
        <v>10000</v>
      </c>
      <c r="X382" s="139" t="s">
        <v>82</v>
      </c>
      <c r="Y382" s="27">
        <f>VLOOKUP(X382,Sheet2!$A$3:$B$99,2,FALSE)</f>
        <v>10000</v>
      </c>
      <c r="Z382" s="37" t="s">
        <v>38</v>
      </c>
      <c r="AA382" s="29">
        <f>VLOOKUP(Z382,Sheet2!$A$3:$B$99,2,FALSE)</f>
        <v>23200</v>
      </c>
      <c r="AB382" s="128" t="s">
        <v>97</v>
      </c>
      <c r="AC382" s="29">
        <f>VLOOKUP(AB382,Sheet2!$A$3:$B$99,2,FALSE)</f>
        <v>10000</v>
      </c>
      <c r="AD382" s="129" t="s">
        <v>197</v>
      </c>
      <c r="AE382" s="30">
        <f>VLOOKUP(AD382,Sheet2!$A$3:$B$99,2,FALSE)</f>
        <v>0</v>
      </c>
      <c r="AF382" s="131" t="s">
        <v>202</v>
      </c>
      <c r="AG382" s="30">
        <f>VLOOKUP(AF382,Sheet2!$A$3:$B$99,2,FALSE)</f>
        <v>0</v>
      </c>
    </row>
    <row r="383" spans="1:33" ht="9.6999999999999993" customHeight="1">
      <c r="A383" s="48">
        <v>382</v>
      </c>
      <c r="B383" s="49" t="s">
        <v>252</v>
      </c>
      <c r="C383" s="52" t="s">
        <v>120</v>
      </c>
      <c r="D383" s="54" t="s">
        <v>121</v>
      </c>
      <c r="E383" s="19">
        <f t="shared" si="5"/>
        <v>597200</v>
      </c>
      <c r="F383" s="32" t="s">
        <v>35</v>
      </c>
      <c r="G383" s="21">
        <f>VLOOKUP(F383,Sheet2!$A$3:$B$99,2,FALSE)</f>
        <v>40000</v>
      </c>
      <c r="H383" s="33" t="s">
        <v>53</v>
      </c>
      <c r="I383" s="21">
        <f>VLOOKUP(H383,Sheet2!$A$3:$B$99,2,FALSE)</f>
        <v>40000</v>
      </c>
      <c r="J383" s="34" t="s">
        <v>95</v>
      </c>
      <c r="K383" s="24">
        <f>VLOOKUP(J383,Sheet2!$A$3:$B$99,2,FALSE)</f>
        <v>40000</v>
      </c>
      <c r="L383" s="34" t="s">
        <v>59</v>
      </c>
      <c r="M383" s="24">
        <f>VLOOKUP(L383,Sheet2!$A$3:$B$99,2,FALSE)</f>
        <v>30000</v>
      </c>
      <c r="N383" s="35" t="s">
        <v>68</v>
      </c>
      <c r="O383" s="26">
        <f>VLOOKUP(N383,Sheet2!$A$3:$B$99,2,FALSE)</f>
        <v>196000</v>
      </c>
      <c r="P383" s="35" t="s">
        <v>175</v>
      </c>
      <c r="Q383" s="26">
        <f>VLOOKUP(P383,Sheet2!$A$3:$B$99,2,FALSE)</f>
        <v>54000</v>
      </c>
      <c r="R383" s="35" t="s">
        <v>178</v>
      </c>
      <c r="S383" s="26">
        <f>VLOOKUP(R383,Sheet2!$A$3:$B$99,2,FALSE)</f>
        <v>54000</v>
      </c>
      <c r="T383" s="36" t="s">
        <v>195</v>
      </c>
      <c r="U383" s="27">
        <f>VLOOKUP(T383,Sheet2!$A$3:$B$99,2,FALSE)</f>
        <v>40000</v>
      </c>
      <c r="V383" s="132" t="s">
        <v>191</v>
      </c>
      <c r="W383" s="27">
        <f>VLOOKUP(V383,Sheet2!$A$3:$B$99,2,FALSE)</f>
        <v>10000</v>
      </c>
      <c r="X383" s="132" t="s">
        <v>190</v>
      </c>
      <c r="Y383" s="27">
        <f>VLOOKUP(X383,Sheet2!$A$3:$B$99,2,FALSE)</f>
        <v>10000</v>
      </c>
      <c r="Z383" s="37" t="s">
        <v>38</v>
      </c>
      <c r="AA383" s="29">
        <f>VLOOKUP(Z383,Sheet2!$A$3:$B$99,2,FALSE)</f>
        <v>23200</v>
      </c>
      <c r="AB383" s="128" t="s">
        <v>97</v>
      </c>
      <c r="AC383" s="29">
        <f>VLOOKUP(AB383,Sheet2!$A$3:$B$99,2,FALSE)</f>
        <v>10000</v>
      </c>
      <c r="AD383" s="137" t="s">
        <v>196</v>
      </c>
      <c r="AE383" s="30">
        <f>VLOOKUP(AD383,Sheet2!$A$3:$B$99,2,FALSE)</f>
        <v>50000</v>
      </c>
      <c r="AF383" s="131" t="s">
        <v>201</v>
      </c>
      <c r="AG383" s="30">
        <f>VLOOKUP(AF383,Sheet2!$A$3:$B$99,2,FALSE)</f>
        <v>0</v>
      </c>
    </row>
    <row r="384" spans="1:33" ht="9.6999999999999993" customHeight="1">
      <c r="A384" s="48">
        <v>383</v>
      </c>
      <c r="B384" s="49" t="s">
        <v>683</v>
      </c>
      <c r="C384" s="52" t="s">
        <v>239</v>
      </c>
      <c r="D384" s="125" t="s">
        <v>249</v>
      </c>
      <c r="E384" s="19">
        <f t="shared" si="5"/>
        <v>566233</v>
      </c>
      <c r="F384" s="32" t="s">
        <v>61</v>
      </c>
      <c r="G384" s="21">
        <f>VLOOKUP(F384,Sheet2!$A$3:$B$99,2,FALSE)</f>
        <v>68000</v>
      </c>
      <c r="H384" s="33" t="s">
        <v>53</v>
      </c>
      <c r="I384" s="21">
        <f>VLOOKUP(H384,Sheet2!$A$3:$B$99,2,FALSE)</f>
        <v>40000</v>
      </c>
      <c r="J384" s="34" t="s">
        <v>95</v>
      </c>
      <c r="K384" s="24">
        <f>VLOOKUP(J384,Sheet2!$A$3:$B$99,2,FALSE)</f>
        <v>40000</v>
      </c>
      <c r="L384" s="34" t="s">
        <v>96</v>
      </c>
      <c r="M384" s="24">
        <f>VLOOKUP(L384,Sheet2!$A$3:$B$99,2,FALSE)</f>
        <v>92833</v>
      </c>
      <c r="N384" s="141" t="s">
        <v>57</v>
      </c>
      <c r="O384" s="26">
        <f>VLOOKUP(N384,Sheet2!$A$3:$B$99,2,FALSE)</f>
        <v>10000</v>
      </c>
      <c r="P384" s="35" t="s">
        <v>81</v>
      </c>
      <c r="Q384" s="26">
        <f>VLOOKUP(P384,Sheet2!$A$3:$B$99,2,FALSE)</f>
        <v>196000</v>
      </c>
      <c r="R384" s="35" t="s">
        <v>74</v>
      </c>
      <c r="S384" s="26">
        <f>VLOOKUP(R384,Sheet2!$A$3:$B$99,2,FALSE)</f>
        <v>25600</v>
      </c>
      <c r="T384" s="132" t="s">
        <v>191</v>
      </c>
      <c r="U384" s="27">
        <f>VLOOKUP(T384,Sheet2!$A$3:$B$99,2,FALSE)</f>
        <v>10000</v>
      </c>
      <c r="V384" s="139" t="s">
        <v>182</v>
      </c>
      <c r="W384" s="27">
        <f>VLOOKUP(V384,Sheet2!$A$3:$B$99,2,FALSE)</f>
        <v>10000</v>
      </c>
      <c r="X384" s="36" t="s">
        <v>195</v>
      </c>
      <c r="Y384" s="27">
        <f>VLOOKUP(X384,Sheet2!$A$3:$B$99,2,FALSE)</f>
        <v>40000</v>
      </c>
      <c r="Z384" s="37" t="s">
        <v>76</v>
      </c>
      <c r="AA384" s="29">
        <f>VLOOKUP(Z384,Sheet2!$A$3:$B$99,2,FALSE)</f>
        <v>23800</v>
      </c>
      <c r="AB384" s="142" t="s">
        <v>78</v>
      </c>
      <c r="AC384" s="29">
        <f>VLOOKUP(AB384,Sheet2!$A$3:$B$99,2,FALSE)</f>
        <v>10000</v>
      </c>
      <c r="AD384" s="129" t="s">
        <v>198</v>
      </c>
      <c r="AE384" s="30">
        <f>VLOOKUP(AD384,Sheet2!$A$3:$B$99,2,FALSE)</f>
        <v>0</v>
      </c>
      <c r="AF384" s="131" t="s">
        <v>199</v>
      </c>
      <c r="AG384" s="30">
        <f>VLOOKUP(AF384,Sheet2!$A$3:$B$99,2,FALSE)</f>
        <v>0</v>
      </c>
    </row>
    <row r="385" spans="1:33" ht="9.6999999999999993" customHeight="1">
      <c r="A385" s="50">
        <v>384</v>
      </c>
      <c r="B385" s="49" t="s">
        <v>712</v>
      </c>
      <c r="C385" s="52" t="s">
        <v>715</v>
      </c>
      <c r="D385" s="54" t="s">
        <v>716</v>
      </c>
      <c r="E385" s="19">
        <f t="shared" si="5"/>
        <v>565433</v>
      </c>
      <c r="F385" s="32" t="s">
        <v>35</v>
      </c>
      <c r="G385" s="21">
        <f>VLOOKUP(F385,Sheet2!$A$3:$B$99,2,FALSE)</f>
        <v>40000</v>
      </c>
      <c r="H385" s="33" t="s">
        <v>46</v>
      </c>
      <c r="I385" s="21">
        <f>VLOOKUP(H385,Sheet2!$A$3:$B$99,2,FALSE)</f>
        <v>30000</v>
      </c>
      <c r="J385" s="34" t="s">
        <v>59</v>
      </c>
      <c r="K385" s="24">
        <f>VLOOKUP(J385,Sheet2!$A$3:$B$99,2,FALSE)</f>
        <v>30000</v>
      </c>
      <c r="L385" s="136" t="s">
        <v>101</v>
      </c>
      <c r="M385" s="24">
        <f>VLOOKUP(L385,Sheet2!$A$3:$B$99,2,FALSE)</f>
        <v>10000</v>
      </c>
      <c r="N385" s="35" t="s">
        <v>40</v>
      </c>
      <c r="O385" s="26">
        <f>VLOOKUP(N385,Sheet2!$A$3:$B$99,2,FALSE)</f>
        <v>92833</v>
      </c>
      <c r="P385" s="35" t="s">
        <v>178</v>
      </c>
      <c r="Q385" s="26">
        <f>VLOOKUP(P385,Sheet2!$A$3:$B$99,2,FALSE)</f>
        <v>54000</v>
      </c>
      <c r="R385" s="133" t="s">
        <v>54</v>
      </c>
      <c r="S385" s="26">
        <f>VLOOKUP(R385,Sheet2!$A$3:$B$99,2,FALSE)</f>
        <v>10000</v>
      </c>
      <c r="T385" s="36" t="s">
        <v>86</v>
      </c>
      <c r="U385" s="27">
        <f>VLOOKUP(T385,Sheet2!$A$3:$B$99,2,FALSE)</f>
        <v>120000</v>
      </c>
      <c r="V385" s="36" t="s">
        <v>184</v>
      </c>
      <c r="W385" s="27">
        <f>VLOOKUP(V385,Sheet2!$A$3:$B$99,2,FALSE)</f>
        <v>68000</v>
      </c>
      <c r="X385" s="36" t="s">
        <v>189</v>
      </c>
      <c r="Y385" s="27">
        <f>VLOOKUP(X385,Sheet2!$A$3:$B$99,2,FALSE)</f>
        <v>27400</v>
      </c>
      <c r="Z385" s="37" t="s">
        <v>38</v>
      </c>
      <c r="AA385" s="29">
        <f>VLOOKUP(Z385,Sheet2!$A$3:$B$99,2,FALSE)</f>
        <v>23200</v>
      </c>
      <c r="AB385" s="142" t="s">
        <v>78</v>
      </c>
      <c r="AC385" s="29">
        <f>VLOOKUP(AB385,Sheet2!$A$3:$B$99,2,FALSE)</f>
        <v>10000</v>
      </c>
      <c r="AD385" s="137" t="s">
        <v>196</v>
      </c>
      <c r="AE385" s="30">
        <f>VLOOKUP(AD385,Sheet2!$A$3:$B$99,2,FALSE)</f>
        <v>50000</v>
      </c>
      <c r="AF385" s="131" t="s">
        <v>202</v>
      </c>
      <c r="AG385" s="30">
        <f>VLOOKUP(AF385,Sheet2!$A$3:$B$99,2,FALSE)</f>
        <v>0</v>
      </c>
    </row>
    <row r="386" spans="1:33" ht="9.6999999999999993" customHeight="1">
      <c r="A386" s="50">
        <v>385</v>
      </c>
      <c r="B386" s="49" t="s">
        <v>750</v>
      </c>
      <c r="C386" s="52" t="s">
        <v>749</v>
      </c>
      <c r="D386" s="54" t="s">
        <v>751</v>
      </c>
      <c r="E386" s="19">
        <f t="shared" si="5"/>
        <v>532833</v>
      </c>
      <c r="F386" s="32" t="s">
        <v>61</v>
      </c>
      <c r="G386" s="21">
        <f>VLOOKUP(F386,Sheet2!$A$3:$B$99,2,FALSE)</f>
        <v>68000</v>
      </c>
      <c r="H386" s="33" t="s">
        <v>53</v>
      </c>
      <c r="I386" s="21">
        <f>VLOOKUP(H386,Sheet2!$A$3:$B$99,2,FALSE)</f>
        <v>40000</v>
      </c>
      <c r="J386" s="34" t="s">
        <v>67</v>
      </c>
      <c r="K386" s="24">
        <f>VLOOKUP(J386,Sheet2!$A$3:$B$99,2,FALSE)</f>
        <v>40000</v>
      </c>
      <c r="L386" s="34" t="s">
        <v>95</v>
      </c>
      <c r="M386" s="24">
        <f>VLOOKUP(L386,Sheet2!$A$3:$B$99,2,FALSE)</f>
        <v>40000</v>
      </c>
      <c r="N386" s="35" t="s">
        <v>109</v>
      </c>
      <c r="O386" s="26">
        <f>VLOOKUP(N386,Sheet2!$A$3:$B$99,2,FALSE)</f>
        <v>68000</v>
      </c>
      <c r="P386" s="35" t="s">
        <v>40</v>
      </c>
      <c r="Q386" s="26">
        <f>VLOOKUP(P386,Sheet2!$A$3:$B$99,2,FALSE)</f>
        <v>92833</v>
      </c>
      <c r="R386" s="35" t="s">
        <v>175</v>
      </c>
      <c r="S386" s="26">
        <f>VLOOKUP(R386,Sheet2!$A$3:$B$99,2,FALSE)</f>
        <v>54000</v>
      </c>
      <c r="T386" s="132" t="s">
        <v>75</v>
      </c>
      <c r="U386" s="27">
        <f>VLOOKUP(T386,Sheet2!$A$3:$B$99,2,FALSE)</f>
        <v>10000</v>
      </c>
      <c r="V386" s="139" t="s">
        <v>182</v>
      </c>
      <c r="W386" s="27">
        <f>VLOOKUP(V386,Sheet2!$A$3:$B$99,2,FALSE)</f>
        <v>10000</v>
      </c>
      <c r="X386" s="36" t="s">
        <v>77</v>
      </c>
      <c r="Y386" s="27">
        <f>VLOOKUP(X386,Sheet2!$A$3:$B$99,2,FALSE)</f>
        <v>40000</v>
      </c>
      <c r="Z386" s="128" t="s">
        <v>97</v>
      </c>
      <c r="AA386" s="29">
        <f>VLOOKUP(Z386,Sheet2!$A$3:$B$99,2,FALSE)</f>
        <v>10000</v>
      </c>
      <c r="AB386" s="142" t="s">
        <v>78</v>
      </c>
      <c r="AC386" s="29">
        <f>VLOOKUP(AB386,Sheet2!$A$3:$B$99,2,FALSE)</f>
        <v>10000</v>
      </c>
      <c r="AD386" s="137" t="s">
        <v>196</v>
      </c>
      <c r="AE386" s="30">
        <f>VLOOKUP(AD386,Sheet2!$A$3:$B$99,2,FALSE)</f>
        <v>50000</v>
      </c>
      <c r="AF386" s="131" t="s">
        <v>198</v>
      </c>
      <c r="AG386" s="30">
        <f>VLOOKUP(AF386,Sheet2!$A$3:$B$99,2,FALSE)</f>
        <v>0</v>
      </c>
    </row>
    <row r="387" spans="1:33" ht="9.6999999999999993" hidden="1" customHeight="1">
      <c r="A387" s="50"/>
      <c r="B387" s="49"/>
      <c r="C387" s="52"/>
      <c r="D387" s="54"/>
      <c r="E387" s="19">
        <f t="shared" ref="E387" si="6">SUM(G387)+I387+K387+M387+O387+Q387+S387+U387+W387+Y387+AA387+AC387+AE387+AG387</f>
        <v>0</v>
      </c>
      <c r="F387" s="32"/>
      <c r="G387" s="21"/>
      <c r="H387" s="33"/>
      <c r="I387" s="21"/>
      <c r="J387" s="34"/>
      <c r="K387" s="24"/>
      <c r="L387" s="34"/>
      <c r="M387" s="24"/>
      <c r="N387" s="35"/>
      <c r="O387" s="26"/>
      <c r="P387" s="35"/>
      <c r="Q387" s="26"/>
      <c r="R387" s="35"/>
      <c r="S387" s="26"/>
      <c r="T387" s="36"/>
      <c r="U387" s="27"/>
      <c r="V387" s="36"/>
      <c r="W387" s="27"/>
      <c r="X387" s="36"/>
      <c r="Y387" s="27"/>
      <c r="Z387" s="37"/>
      <c r="AA387" s="29"/>
      <c r="AB387" s="37"/>
      <c r="AC387" s="29"/>
      <c r="AD387" s="38"/>
      <c r="AE387" s="30"/>
      <c r="AF387" s="39"/>
      <c r="AG387" s="30"/>
    </row>
    <row r="388" spans="1:33" hidden="1">
      <c r="C388" s="52" t="s">
        <v>635</v>
      </c>
    </row>
    <row r="389" spans="1:33" hidden="1">
      <c r="C389" s="52" t="s">
        <v>459</v>
      </c>
    </row>
    <row r="390" spans="1:33" hidden="1">
      <c r="C390" s="52" t="s">
        <v>384</v>
      </c>
    </row>
    <row r="391" spans="1:33" hidden="1">
      <c r="C391" s="52" t="s">
        <v>385</v>
      </c>
    </row>
    <row r="392" spans="1:33" hidden="1">
      <c r="C392" s="52" t="s">
        <v>386</v>
      </c>
    </row>
    <row r="393" spans="1:33" hidden="1">
      <c r="C393" s="52" t="s">
        <v>324</v>
      </c>
    </row>
    <row r="394" spans="1:33" hidden="1"/>
    <row r="1048576" spans="4:4">
      <c r="D1048576" s="54" t="s">
        <v>249</v>
      </c>
    </row>
  </sheetData>
  <autoFilter ref="A1:AF393" xr:uid="{00000000-0009-0000-0000-000000000000}"/>
  <sortState xmlns:xlrd2="http://schemas.microsoft.com/office/spreadsheetml/2017/richdata2" ref="A2:AG386">
    <sortCondition descending="1" ref="E2:E386"/>
    <sortCondition ref="B2:B386"/>
  </sortState>
  <phoneticPr fontId="2" type="noConversion"/>
  <conditionalFormatting sqref="B1:B235 B237:B238 B299:B370 B375:B1048576 B240:B297">
    <cfRule type="duplicateValues" dxfId="24" priority="12"/>
  </conditionalFormatting>
  <conditionalFormatting sqref="Z1:Z265 Z267:Z370 Z375:Z1048576">
    <cfRule type="cellIs" dxfId="23" priority="11" operator="equal">
      <formula>"Tim Clark"</formula>
    </cfRule>
  </conditionalFormatting>
  <conditionalFormatting sqref="B236">
    <cfRule type="duplicateValues" dxfId="22" priority="10"/>
  </conditionalFormatting>
  <conditionalFormatting sqref="U267:X370 U375:X1048576 U1:X265">
    <cfRule type="cellIs" dxfId="21" priority="9" operator="equal">
      <formula>"Marc Leishman"</formula>
    </cfRule>
  </conditionalFormatting>
  <conditionalFormatting sqref="Z266">
    <cfRule type="cellIs" dxfId="20" priority="8" operator="equal">
      <formula>"Tim Clark"</formula>
    </cfRule>
  </conditionalFormatting>
  <conditionalFormatting sqref="U266:X266">
    <cfRule type="cellIs" dxfId="19" priority="7" operator="equal">
      <formula>"Marc Leishman"</formula>
    </cfRule>
  </conditionalFormatting>
  <conditionalFormatting sqref="B298">
    <cfRule type="duplicateValues" dxfId="18" priority="6"/>
  </conditionalFormatting>
  <conditionalFormatting sqref="D352">
    <cfRule type="duplicateValues" dxfId="17" priority="5"/>
  </conditionalFormatting>
  <conditionalFormatting sqref="D354">
    <cfRule type="duplicateValues" dxfId="16" priority="4"/>
  </conditionalFormatting>
  <conditionalFormatting sqref="B371:B374">
    <cfRule type="duplicateValues" dxfId="15" priority="3"/>
  </conditionalFormatting>
  <conditionalFormatting sqref="Z371:Z374">
    <cfRule type="cellIs" dxfId="14" priority="2" operator="equal">
      <formula>"Tim Clark"</formula>
    </cfRule>
  </conditionalFormatting>
  <conditionalFormatting sqref="U371:X374">
    <cfRule type="cellIs" dxfId="13" priority="1" operator="equal">
      <formula>"Marc Leishman"</formula>
    </cfRule>
  </conditionalFormatting>
  <pageMargins left="0.1" right="0.1" top="0.25" bottom="0.25" header="0.5" footer="0.5"/>
  <pageSetup scale="3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99"/>
  <sheetViews>
    <sheetView showGridLines="0" topLeftCell="C48" workbookViewId="0">
      <selection activeCell="G1" sqref="G1:AA80"/>
    </sheetView>
  </sheetViews>
  <sheetFormatPr defaultRowHeight="12.9"/>
  <cols>
    <col min="1" max="1" width="17.625" bestFit="1" customWidth="1"/>
    <col min="2" max="2" width="10.75" bestFit="1" customWidth="1"/>
    <col min="3" max="3" width="2.5" customWidth="1"/>
    <col min="4" max="4" width="8.875" style="154"/>
    <col min="5" max="5" width="14" style="152" bestFit="1" customWidth="1"/>
    <col min="6" max="6" width="12.625" style="155" bestFit="1" customWidth="1"/>
    <col min="7" max="7" width="3.5" customWidth="1"/>
    <col min="8" max="8" width="4.625" style="185" bestFit="1" customWidth="1"/>
    <col min="9" max="9" width="13.875" style="185" bestFit="1" customWidth="1"/>
    <col min="10" max="10" width="7.5" style="186" bestFit="1" customWidth="1"/>
    <col min="11" max="11" width="1" customWidth="1"/>
    <col min="12" max="12" width="4.625" bestFit="1" customWidth="1"/>
    <col min="13" max="13" width="13.875" bestFit="1" customWidth="1"/>
    <col min="14" max="14" width="7.5" bestFit="1" customWidth="1"/>
    <col min="15" max="15" width="1" customWidth="1"/>
    <col min="16" max="16" width="4.625" bestFit="1" customWidth="1"/>
    <col min="17" max="17" width="14.625" bestFit="1" customWidth="1"/>
    <col min="18" max="18" width="7.5" bestFit="1" customWidth="1"/>
    <col min="19" max="19" width="1" customWidth="1"/>
    <col min="20" max="20" width="4.625" bestFit="1" customWidth="1"/>
    <col min="21" max="21" width="17.25" bestFit="1" customWidth="1"/>
    <col min="22" max="22" width="7.375" bestFit="1" customWidth="1"/>
    <col min="23" max="23" width="1" customWidth="1"/>
    <col min="24" max="24" width="4.625" bestFit="1" customWidth="1"/>
    <col min="25" max="25" width="13.5" bestFit="1" customWidth="1"/>
    <col min="26" max="26" width="7.375" bestFit="1" customWidth="1"/>
  </cols>
  <sheetData>
    <row r="2" spans="1:26">
      <c r="A2" s="144" t="s">
        <v>878</v>
      </c>
      <c r="B2" s="144" t="s">
        <v>879</v>
      </c>
      <c r="H2" s="176" t="s">
        <v>885</v>
      </c>
      <c r="I2" s="176" t="s">
        <v>31</v>
      </c>
      <c r="J2" s="177" t="s">
        <v>51</v>
      </c>
      <c r="L2" s="176" t="s">
        <v>885</v>
      </c>
      <c r="M2" s="176" t="s">
        <v>31</v>
      </c>
      <c r="N2" s="177" t="s">
        <v>51</v>
      </c>
      <c r="P2" s="176" t="s">
        <v>885</v>
      </c>
      <c r="Q2" s="176" t="s">
        <v>31</v>
      </c>
      <c r="R2" s="177" t="s">
        <v>51</v>
      </c>
      <c r="T2" s="176" t="s">
        <v>885</v>
      </c>
      <c r="U2" s="176" t="s">
        <v>31</v>
      </c>
      <c r="V2" s="177" t="s">
        <v>51</v>
      </c>
      <c r="X2" s="176" t="s">
        <v>885</v>
      </c>
      <c r="Y2" s="176" t="s">
        <v>31</v>
      </c>
      <c r="Z2" s="177" t="s">
        <v>51</v>
      </c>
    </row>
    <row r="3" spans="1:26">
      <c r="A3" s="144" t="s">
        <v>94</v>
      </c>
      <c r="B3" s="145">
        <v>1800000</v>
      </c>
      <c r="H3" s="178">
        <v>1</v>
      </c>
      <c r="I3" s="179" t="s">
        <v>87</v>
      </c>
      <c r="J3" s="180">
        <v>4255600</v>
      </c>
      <c r="L3" s="181">
        <v>78</v>
      </c>
      <c r="M3" s="182" t="s">
        <v>119</v>
      </c>
      <c r="N3" s="183">
        <v>2947699</v>
      </c>
      <c r="P3" s="181">
        <v>155</v>
      </c>
      <c r="Q3" s="182" t="s">
        <v>586</v>
      </c>
      <c r="R3" s="183">
        <v>2609633</v>
      </c>
      <c r="T3" s="181">
        <v>232</v>
      </c>
      <c r="U3" s="182" t="s">
        <v>714</v>
      </c>
      <c r="V3" s="183">
        <v>1722433</v>
      </c>
      <c r="X3" s="181">
        <v>309</v>
      </c>
      <c r="Y3" s="182" t="s">
        <v>708</v>
      </c>
      <c r="Z3" s="183">
        <v>1156033</v>
      </c>
    </row>
    <row r="4" spans="1:26">
      <c r="A4" s="144" t="s">
        <v>34</v>
      </c>
      <c r="B4" s="145">
        <v>880000</v>
      </c>
      <c r="H4" s="178">
        <v>2</v>
      </c>
      <c r="I4" s="179" t="s">
        <v>246</v>
      </c>
      <c r="J4" s="180">
        <v>4012033</v>
      </c>
      <c r="L4" s="181">
        <v>79</v>
      </c>
      <c r="M4" s="182" t="s">
        <v>443</v>
      </c>
      <c r="N4" s="183">
        <v>2944000</v>
      </c>
      <c r="P4" s="181">
        <v>156</v>
      </c>
      <c r="Q4" s="182" t="s">
        <v>737</v>
      </c>
      <c r="R4" s="183">
        <v>2607200</v>
      </c>
      <c r="T4" s="181">
        <v>233</v>
      </c>
      <c r="U4" s="182" t="s">
        <v>225</v>
      </c>
      <c r="V4" s="183">
        <v>1664033</v>
      </c>
      <c r="X4" s="181">
        <v>310</v>
      </c>
      <c r="Y4" s="182" t="s">
        <v>138</v>
      </c>
      <c r="Z4" s="183">
        <v>1150866</v>
      </c>
    </row>
    <row r="5" spans="1:26">
      <c r="A5" s="144" t="s">
        <v>60</v>
      </c>
      <c r="B5" s="145">
        <v>880000</v>
      </c>
      <c r="H5" s="178">
        <v>3</v>
      </c>
      <c r="I5" s="179" t="s">
        <v>485</v>
      </c>
      <c r="J5" s="180">
        <v>3936000</v>
      </c>
      <c r="L5" s="181">
        <v>80</v>
      </c>
      <c r="M5" s="182" t="s">
        <v>575</v>
      </c>
      <c r="N5" s="183">
        <v>2938433</v>
      </c>
      <c r="P5" s="181">
        <v>157</v>
      </c>
      <c r="Q5" s="182" t="s">
        <v>526</v>
      </c>
      <c r="R5" s="183">
        <v>2606033</v>
      </c>
      <c r="T5" s="181">
        <v>234</v>
      </c>
      <c r="U5" s="182" t="s">
        <v>270</v>
      </c>
      <c r="V5" s="183">
        <v>1638033</v>
      </c>
      <c r="X5" s="181">
        <v>311</v>
      </c>
      <c r="Y5" s="182" t="s">
        <v>280</v>
      </c>
      <c r="Z5" s="183">
        <v>1149866</v>
      </c>
    </row>
    <row r="6" spans="1:26" ht="13.6" thickBot="1">
      <c r="A6" s="144" t="s">
        <v>65</v>
      </c>
      <c r="B6" s="145">
        <v>480000</v>
      </c>
      <c r="H6" s="178">
        <v>4</v>
      </c>
      <c r="I6" s="179" t="s">
        <v>219</v>
      </c>
      <c r="J6" s="180">
        <v>3914633</v>
      </c>
      <c r="L6" s="181">
        <v>81</v>
      </c>
      <c r="M6" s="182" t="s">
        <v>478</v>
      </c>
      <c r="N6" s="183">
        <v>2934866</v>
      </c>
      <c r="P6" s="181">
        <v>158</v>
      </c>
      <c r="Q6" s="182" t="s">
        <v>367</v>
      </c>
      <c r="R6" s="183">
        <v>2604200</v>
      </c>
      <c r="T6" s="181">
        <v>235</v>
      </c>
      <c r="U6" s="182" t="s">
        <v>512</v>
      </c>
      <c r="V6" s="183">
        <v>1606600</v>
      </c>
      <c r="X6" s="181">
        <v>312</v>
      </c>
      <c r="Y6" s="182" t="s">
        <v>852</v>
      </c>
      <c r="Z6" s="183">
        <v>1136666</v>
      </c>
    </row>
    <row r="7" spans="1:26" ht="14.3" thickBot="1">
      <c r="A7" s="144" t="s">
        <v>100</v>
      </c>
      <c r="B7" s="145">
        <v>400000</v>
      </c>
      <c r="D7" s="157" t="s">
        <v>882</v>
      </c>
      <c r="E7" s="158" t="s">
        <v>31</v>
      </c>
      <c r="F7" s="159" t="s">
        <v>883</v>
      </c>
      <c r="H7" s="178">
        <v>5</v>
      </c>
      <c r="I7" s="179" t="s">
        <v>694</v>
      </c>
      <c r="J7" s="180">
        <v>3894400</v>
      </c>
      <c r="L7" s="181">
        <v>82</v>
      </c>
      <c r="M7" s="182" t="s">
        <v>822</v>
      </c>
      <c r="N7" s="183">
        <v>2928033</v>
      </c>
      <c r="P7" s="181">
        <v>159</v>
      </c>
      <c r="Q7" s="182" t="s">
        <v>412</v>
      </c>
      <c r="R7" s="183">
        <v>2604099</v>
      </c>
      <c r="T7" s="181">
        <v>236</v>
      </c>
      <c r="U7" s="182" t="s">
        <v>501</v>
      </c>
      <c r="V7" s="183">
        <v>1604200</v>
      </c>
      <c r="X7" s="181">
        <v>313</v>
      </c>
      <c r="Y7" s="182" t="s">
        <v>824</v>
      </c>
      <c r="Z7" s="183">
        <v>1133600</v>
      </c>
    </row>
    <row r="8" spans="1:26" ht="13.6" thickTop="1">
      <c r="A8" s="144" t="s">
        <v>66</v>
      </c>
      <c r="B8" s="145">
        <v>335000</v>
      </c>
      <c r="D8" s="160">
        <v>1</v>
      </c>
      <c r="E8" s="156" t="s">
        <v>87</v>
      </c>
      <c r="F8" s="161">
        <v>8000</v>
      </c>
      <c r="H8" s="178">
        <v>6</v>
      </c>
      <c r="I8" s="179" t="s">
        <v>816</v>
      </c>
      <c r="J8" s="180">
        <v>3871000</v>
      </c>
      <c r="L8" s="181">
        <v>83</v>
      </c>
      <c r="M8" s="184" t="s">
        <v>145</v>
      </c>
      <c r="N8" s="183">
        <v>2927200</v>
      </c>
      <c r="P8" s="181">
        <v>160</v>
      </c>
      <c r="Q8" s="182" t="s">
        <v>630</v>
      </c>
      <c r="R8" s="183">
        <v>2603866</v>
      </c>
      <c r="T8" s="181">
        <v>237</v>
      </c>
      <c r="U8" s="182" t="s">
        <v>206</v>
      </c>
      <c r="V8" s="183">
        <v>1598800</v>
      </c>
      <c r="X8" s="181">
        <v>314</v>
      </c>
      <c r="Y8" s="182" t="s">
        <v>480</v>
      </c>
      <c r="Z8" s="183">
        <v>1131833</v>
      </c>
    </row>
    <row r="9" spans="1:26">
      <c r="A9" s="144" t="s">
        <v>172</v>
      </c>
      <c r="B9" s="145">
        <v>335000</v>
      </c>
      <c r="D9" s="162">
        <v>2</v>
      </c>
      <c r="E9" s="153" t="s">
        <v>246</v>
      </c>
      <c r="F9" s="163">
        <v>4500</v>
      </c>
      <c r="H9" s="178">
        <v>7</v>
      </c>
      <c r="I9" s="179" t="s">
        <v>810</v>
      </c>
      <c r="J9" s="180">
        <v>3780800</v>
      </c>
      <c r="L9" s="181">
        <v>84</v>
      </c>
      <c r="M9" s="182" t="s">
        <v>153</v>
      </c>
      <c r="N9" s="183">
        <v>2921866</v>
      </c>
      <c r="P9" s="181">
        <v>161</v>
      </c>
      <c r="Q9" s="182" t="s">
        <v>143</v>
      </c>
      <c r="R9" s="183">
        <v>2589833</v>
      </c>
      <c r="T9" s="181">
        <v>238</v>
      </c>
      <c r="U9" s="182" t="s">
        <v>359</v>
      </c>
      <c r="V9" s="183">
        <v>1597200</v>
      </c>
      <c r="X9" s="181">
        <v>315</v>
      </c>
      <c r="Y9" s="182" t="s">
        <v>497</v>
      </c>
      <c r="Z9" s="183">
        <v>1129033</v>
      </c>
    </row>
    <row r="10" spans="1:26">
      <c r="A10" s="144" t="s">
        <v>41</v>
      </c>
      <c r="B10" s="145">
        <v>335000</v>
      </c>
      <c r="D10" s="162">
        <v>3</v>
      </c>
      <c r="E10" s="153" t="s">
        <v>485</v>
      </c>
      <c r="F10" s="163">
        <v>3500</v>
      </c>
      <c r="H10" s="178">
        <v>8</v>
      </c>
      <c r="I10" s="179" t="s">
        <v>518</v>
      </c>
      <c r="J10" s="180">
        <v>3721800</v>
      </c>
      <c r="L10" s="181">
        <v>85</v>
      </c>
      <c r="M10" s="182" t="s">
        <v>155</v>
      </c>
      <c r="N10" s="183">
        <v>2918200</v>
      </c>
      <c r="P10" s="181">
        <v>162</v>
      </c>
      <c r="Q10" s="182" t="s">
        <v>703</v>
      </c>
      <c r="R10" s="183">
        <v>2582200</v>
      </c>
      <c r="T10" s="181">
        <v>239</v>
      </c>
      <c r="U10" s="184" t="s">
        <v>580</v>
      </c>
      <c r="V10" s="183">
        <v>1575600</v>
      </c>
      <c r="X10" s="181">
        <v>316</v>
      </c>
      <c r="Y10" s="184" t="s">
        <v>123</v>
      </c>
      <c r="Z10" s="183">
        <v>1128633</v>
      </c>
    </row>
    <row r="11" spans="1:26">
      <c r="A11" s="144" t="s">
        <v>32</v>
      </c>
      <c r="B11" s="145">
        <v>270000</v>
      </c>
      <c r="D11" s="162">
        <v>4</v>
      </c>
      <c r="E11" s="153" t="s">
        <v>219</v>
      </c>
      <c r="F11" s="163">
        <v>2430</v>
      </c>
      <c r="H11" s="178">
        <v>9</v>
      </c>
      <c r="I11" s="179" t="s">
        <v>244</v>
      </c>
      <c r="J11" s="180">
        <v>3700666</v>
      </c>
      <c r="L11" s="181">
        <v>86</v>
      </c>
      <c r="M11" s="182" t="s">
        <v>579</v>
      </c>
      <c r="N11" s="183">
        <v>2917266</v>
      </c>
      <c r="P11" s="181">
        <v>163</v>
      </c>
      <c r="Q11" s="182" t="s">
        <v>829</v>
      </c>
      <c r="R11" s="183">
        <v>2573600</v>
      </c>
      <c r="T11" s="181">
        <v>240</v>
      </c>
      <c r="U11" s="182" t="s">
        <v>664</v>
      </c>
      <c r="V11" s="183">
        <v>1572400</v>
      </c>
      <c r="X11" s="181">
        <v>317</v>
      </c>
      <c r="Y11" s="182" t="s">
        <v>759</v>
      </c>
      <c r="Z11" s="183">
        <v>1120033</v>
      </c>
    </row>
    <row r="12" spans="1:26">
      <c r="A12" s="144" t="s">
        <v>39</v>
      </c>
      <c r="B12" s="145">
        <v>270000</v>
      </c>
      <c r="D12" s="162">
        <v>5</v>
      </c>
      <c r="E12" s="153" t="s">
        <v>694</v>
      </c>
      <c r="F12" s="163">
        <v>2000</v>
      </c>
      <c r="H12" s="178">
        <v>10</v>
      </c>
      <c r="I12" s="179" t="s">
        <v>768</v>
      </c>
      <c r="J12" s="180">
        <v>3694600</v>
      </c>
      <c r="L12" s="181">
        <v>87</v>
      </c>
      <c r="M12" s="182" t="s">
        <v>803</v>
      </c>
      <c r="N12" s="183">
        <v>2910033</v>
      </c>
      <c r="P12" s="181">
        <v>164</v>
      </c>
      <c r="Q12" s="182" t="s">
        <v>388</v>
      </c>
      <c r="R12" s="183">
        <v>2567433</v>
      </c>
      <c r="T12" s="181">
        <v>241</v>
      </c>
      <c r="U12" s="182" t="s">
        <v>718</v>
      </c>
      <c r="V12" s="183">
        <v>1567233</v>
      </c>
      <c r="X12" s="181">
        <v>318</v>
      </c>
      <c r="Y12" s="182" t="s">
        <v>656</v>
      </c>
      <c r="Z12" s="183">
        <v>1115033</v>
      </c>
    </row>
    <row r="13" spans="1:26">
      <c r="A13" s="144" t="s">
        <v>174</v>
      </c>
      <c r="B13" s="145">
        <v>270000</v>
      </c>
      <c r="D13" s="162">
        <v>6</v>
      </c>
      <c r="E13" s="153" t="s">
        <v>816</v>
      </c>
      <c r="F13" s="163">
        <v>1500</v>
      </c>
      <c r="H13" s="181">
        <v>11</v>
      </c>
      <c r="I13" s="182" t="s">
        <v>467</v>
      </c>
      <c r="J13" s="183">
        <v>3668433</v>
      </c>
      <c r="L13" s="181">
        <v>88</v>
      </c>
      <c r="M13" s="182" t="s">
        <v>623</v>
      </c>
      <c r="N13" s="183">
        <v>2908666</v>
      </c>
      <c r="P13" s="181">
        <v>165</v>
      </c>
      <c r="Q13" s="182" t="s">
        <v>584</v>
      </c>
      <c r="R13" s="183">
        <v>2567433</v>
      </c>
      <c r="T13" s="181">
        <v>242</v>
      </c>
      <c r="U13" s="182" t="s">
        <v>462</v>
      </c>
      <c r="V13" s="183">
        <v>1562600</v>
      </c>
      <c r="X13" s="181">
        <v>319</v>
      </c>
      <c r="Y13" s="182" t="s">
        <v>419</v>
      </c>
      <c r="Z13" s="183">
        <v>1110433</v>
      </c>
    </row>
    <row r="14" spans="1:26">
      <c r="A14" s="144" t="s">
        <v>56</v>
      </c>
      <c r="B14" s="145">
        <v>196000</v>
      </c>
      <c r="D14" s="162">
        <v>7</v>
      </c>
      <c r="E14" s="153" t="s">
        <v>810</v>
      </c>
      <c r="F14" s="163">
        <v>1300</v>
      </c>
      <c r="H14" s="181">
        <v>12</v>
      </c>
      <c r="I14" s="182" t="s">
        <v>640</v>
      </c>
      <c r="J14" s="183">
        <v>3656600</v>
      </c>
      <c r="L14" s="181">
        <v>89</v>
      </c>
      <c r="M14" s="182" t="s">
        <v>550</v>
      </c>
      <c r="N14" s="183">
        <v>2906033</v>
      </c>
      <c r="P14" s="181">
        <v>166</v>
      </c>
      <c r="Q14" s="182" t="s">
        <v>430</v>
      </c>
      <c r="R14" s="183">
        <v>2567200</v>
      </c>
      <c r="T14" s="181">
        <v>243</v>
      </c>
      <c r="U14" s="182" t="s">
        <v>872</v>
      </c>
      <c r="V14" s="183">
        <v>1549600</v>
      </c>
      <c r="X14" s="181">
        <v>320</v>
      </c>
      <c r="Y14" s="182" t="s">
        <v>827</v>
      </c>
      <c r="Z14" s="183">
        <v>1108866</v>
      </c>
    </row>
    <row r="15" spans="1:26">
      <c r="A15" s="144" t="s">
        <v>81</v>
      </c>
      <c r="B15" s="145">
        <v>196000</v>
      </c>
      <c r="D15" s="162">
        <v>8</v>
      </c>
      <c r="E15" s="153" t="s">
        <v>518</v>
      </c>
      <c r="F15" s="163">
        <v>1200</v>
      </c>
      <c r="H15" s="181">
        <v>13</v>
      </c>
      <c r="I15" s="182" t="s">
        <v>691</v>
      </c>
      <c r="J15" s="183">
        <v>3656200</v>
      </c>
      <c r="L15" s="181">
        <v>90</v>
      </c>
      <c r="M15" s="182" t="s">
        <v>371</v>
      </c>
      <c r="N15" s="183">
        <v>2904433</v>
      </c>
      <c r="P15" s="181">
        <v>167</v>
      </c>
      <c r="Q15" s="182" t="s">
        <v>530</v>
      </c>
      <c r="R15" s="183">
        <v>2561033</v>
      </c>
      <c r="T15" s="181">
        <v>244</v>
      </c>
      <c r="U15" s="182" t="s">
        <v>760</v>
      </c>
      <c r="V15" s="183">
        <v>1541666</v>
      </c>
      <c r="X15" s="181">
        <v>321</v>
      </c>
      <c r="Y15" s="182" t="s">
        <v>413</v>
      </c>
      <c r="Z15" s="183">
        <v>1108033</v>
      </c>
    </row>
    <row r="16" spans="1:26">
      <c r="A16" s="144" t="s">
        <v>68</v>
      </c>
      <c r="B16" s="145">
        <v>196000</v>
      </c>
      <c r="D16" s="162">
        <v>9</v>
      </c>
      <c r="E16" s="153" t="s">
        <v>244</v>
      </c>
      <c r="F16" s="163">
        <v>1100</v>
      </c>
      <c r="H16" s="181">
        <v>14</v>
      </c>
      <c r="I16" s="182" t="s">
        <v>326</v>
      </c>
      <c r="J16" s="183">
        <v>3641833</v>
      </c>
      <c r="L16" s="181">
        <v>91</v>
      </c>
      <c r="M16" s="182" t="s">
        <v>654</v>
      </c>
      <c r="N16" s="183">
        <v>2901800</v>
      </c>
      <c r="P16" s="181">
        <v>168</v>
      </c>
      <c r="Q16" s="182" t="s">
        <v>665</v>
      </c>
      <c r="R16" s="183">
        <v>2559200</v>
      </c>
      <c r="T16" s="181">
        <v>245</v>
      </c>
      <c r="U16" s="182" t="s">
        <v>672</v>
      </c>
      <c r="V16" s="183">
        <v>1537600</v>
      </c>
      <c r="X16" s="181">
        <v>322</v>
      </c>
      <c r="Y16" s="182" t="s">
        <v>253</v>
      </c>
      <c r="Z16" s="183">
        <v>1100200</v>
      </c>
    </row>
    <row r="17" spans="1:26">
      <c r="A17" s="144" t="s">
        <v>84</v>
      </c>
      <c r="B17" s="145">
        <v>196000</v>
      </c>
      <c r="D17" s="162">
        <v>10</v>
      </c>
      <c r="E17" s="153" t="s">
        <v>768</v>
      </c>
      <c r="F17" s="163">
        <v>1000</v>
      </c>
      <c r="H17" s="181">
        <v>15</v>
      </c>
      <c r="I17" s="182" t="s">
        <v>362</v>
      </c>
      <c r="J17" s="183">
        <v>3606200</v>
      </c>
      <c r="L17" s="181">
        <v>92</v>
      </c>
      <c r="M17" s="182" t="s">
        <v>247</v>
      </c>
      <c r="N17" s="183">
        <v>2901666</v>
      </c>
      <c r="P17" s="181">
        <v>169</v>
      </c>
      <c r="Q17" s="182" t="s">
        <v>434</v>
      </c>
      <c r="R17" s="183">
        <v>2553000</v>
      </c>
      <c r="T17" s="181">
        <v>246</v>
      </c>
      <c r="U17" s="182" t="s">
        <v>277</v>
      </c>
      <c r="V17" s="183">
        <v>1515466</v>
      </c>
      <c r="X17" s="181">
        <v>323</v>
      </c>
      <c r="Y17" s="182" t="s">
        <v>726</v>
      </c>
      <c r="Z17" s="183">
        <v>1092633</v>
      </c>
    </row>
    <row r="18" spans="1:26">
      <c r="A18" s="144" t="s">
        <v>177</v>
      </c>
      <c r="B18" s="145">
        <v>196000</v>
      </c>
      <c r="D18" s="162" t="s">
        <v>771</v>
      </c>
      <c r="E18" s="153" t="s">
        <v>712</v>
      </c>
      <c r="F18" s="164" t="s">
        <v>884</v>
      </c>
      <c r="H18" s="181">
        <v>16</v>
      </c>
      <c r="I18" s="182" t="s">
        <v>651</v>
      </c>
      <c r="J18" s="183">
        <v>3563433</v>
      </c>
      <c r="L18" s="181">
        <v>93</v>
      </c>
      <c r="M18" s="182" t="s">
        <v>690</v>
      </c>
      <c r="N18" s="183">
        <v>2896000</v>
      </c>
      <c r="P18" s="181">
        <v>170</v>
      </c>
      <c r="Q18" s="182" t="s">
        <v>472</v>
      </c>
      <c r="R18" s="183">
        <v>2546866</v>
      </c>
      <c r="T18" s="181">
        <v>247</v>
      </c>
      <c r="U18" s="182" t="s">
        <v>533</v>
      </c>
      <c r="V18" s="183">
        <v>1515200</v>
      </c>
      <c r="X18" s="181">
        <v>324</v>
      </c>
      <c r="Y18" s="182" t="s">
        <v>446</v>
      </c>
      <c r="Z18" s="183">
        <v>1092200</v>
      </c>
    </row>
    <row r="19" spans="1:26" ht="13.6" thickBot="1">
      <c r="A19" s="144" t="s">
        <v>70</v>
      </c>
      <c r="B19" s="145">
        <v>155000</v>
      </c>
      <c r="D19" s="165" t="s">
        <v>881</v>
      </c>
      <c r="E19" s="166" t="s">
        <v>750</v>
      </c>
      <c r="F19" s="167" t="s">
        <v>884</v>
      </c>
      <c r="H19" s="181">
        <v>17</v>
      </c>
      <c r="I19" s="182" t="s">
        <v>457</v>
      </c>
      <c r="J19" s="183">
        <v>3556699</v>
      </c>
      <c r="L19" s="181">
        <v>94</v>
      </c>
      <c r="M19" s="182" t="s">
        <v>568</v>
      </c>
      <c r="N19" s="183">
        <v>2887633</v>
      </c>
      <c r="P19" s="181">
        <v>171</v>
      </c>
      <c r="Q19" s="182" t="s">
        <v>353</v>
      </c>
      <c r="R19" s="183">
        <v>2540233</v>
      </c>
      <c r="T19" s="181">
        <v>248</v>
      </c>
      <c r="U19" s="182" t="s">
        <v>209</v>
      </c>
      <c r="V19" s="183">
        <v>1501033</v>
      </c>
      <c r="X19" s="181">
        <v>325</v>
      </c>
      <c r="Y19" s="182" t="s">
        <v>669</v>
      </c>
      <c r="Z19" s="183">
        <v>1091266</v>
      </c>
    </row>
    <row r="20" spans="1:26">
      <c r="A20" s="144" t="s">
        <v>179</v>
      </c>
      <c r="B20" s="145">
        <v>155000</v>
      </c>
      <c r="H20" s="181">
        <v>18</v>
      </c>
      <c r="I20" s="184" t="s">
        <v>564</v>
      </c>
      <c r="J20" s="183">
        <v>3551499</v>
      </c>
      <c r="L20" s="181">
        <v>95</v>
      </c>
      <c r="M20" s="182" t="s">
        <v>858</v>
      </c>
      <c r="N20" s="183">
        <v>2884233</v>
      </c>
      <c r="P20" s="181">
        <v>172</v>
      </c>
      <c r="Q20" s="182" t="s">
        <v>536</v>
      </c>
      <c r="R20" s="183">
        <v>2538200</v>
      </c>
      <c r="T20" s="181">
        <v>249</v>
      </c>
      <c r="U20" s="182" t="s">
        <v>528</v>
      </c>
      <c r="V20" s="183">
        <v>1500833</v>
      </c>
      <c r="X20" s="181">
        <v>326</v>
      </c>
      <c r="Y20" s="182" t="s">
        <v>680</v>
      </c>
      <c r="Z20" s="183">
        <v>1089833</v>
      </c>
    </row>
    <row r="21" spans="1:26">
      <c r="A21" s="144" t="s">
        <v>52</v>
      </c>
      <c r="B21" s="145">
        <v>135000</v>
      </c>
      <c r="H21" s="181">
        <v>19</v>
      </c>
      <c r="I21" s="182" t="s">
        <v>274</v>
      </c>
      <c r="J21" s="183">
        <v>3535833</v>
      </c>
      <c r="L21" s="181">
        <v>96</v>
      </c>
      <c r="M21" s="182" t="s">
        <v>294</v>
      </c>
      <c r="N21" s="183">
        <v>2876266</v>
      </c>
      <c r="P21" s="181">
        <v>173</v>
      </c>
      <c r="Q21" s="184" t="s">
        <v>464</v>
      </c>
      <c r="R21" s="183">
        <v>2514600</v>
      </c>
      <c r="T21" s="181">
        <v>250</v>
      </c>
      <c r="U21" s="182" t="s">
        <v>662</v>
      </c>
      <c r="V21" s="183">
        <v>1491800</v>
      </c>
      <c r="X21" s="181">
        <v>327</v>
      </c>
      <c r="Y21" s="182" t="s">
        <v>563</v>
      </c>
      <c r="Z21" s="183">
        <v>1089033</v>
      </c>
    </row>
    <row r="22" spans="1:26">
      <c r="A22" s="144" t="s">
        <v>64</v>
      </c>
      <c r="B22" s="145">
        <v>135000</v>
      </c>
      <c r="H22" s="181">
        <v>20</v>
      </c>
      <c r="I22" s="182" t="s">
        <v>736</v>
      </c>
      <c r="J22" s="183">
        <v>3493033</v>
      </c>
      <c r="L22" s="181">
        <v>97</v>
      </c>
      <c r="M22" s="182" t="s">
        <v>682</v>
      </c>
      <c r="N22" s="183">
        <v>2875000</v>
      </c>
      <c r="P22" s="181">
        <v>174</v>
      </c>
      <c r="Q22" s="182" t="s">
        <v>147</v>
      </c>
      <c r="R22" s="183">
        <v>2498666</v>
      </c>
      <c r="T22" s="181">
        <v>251</v>
      </c>
      <c r="U22" s="182" t="s">
        <v>704</v>
      </c>
      <c r="V22" s="183">
        <v>1486833</v>
      </c>
      <c r="X22" s="181">
        <v>328</v>
      </c>
      <c r="Y22" s="182" t="s">
        <v>310</v>
      </c>
      <c r="Z22" s="183">
        <v>1087033</v>
      </c>
    </row>
    <row r="23" spans="1:26">
      <c r="A23" s="144" t="s">
        <v>86</v>
      </c>
      <c r="B23" s="145">
        <v>120000</v>
      </c>
      <c r="H23" s="181">
        <v>21</v>
      </c>
      <c r="I23" s="182" t="s">
        <v>139</v>
      </c>
      <c r="J23" s="183">
        <v>3470633</v>
      </c>
      <c r="L23" s="181">
        <v>98</v>
      </c>
      <c r="M23" s="182" t="s">
        <v>751</v>
      </c>
      <c r="N23" s="183">
        <v>2870200</v>
      </c>
      <c r="P23" s="181">
        <v>175</v>
      </c>
      <c r="Q23" s="182" t="s">
        <v>351</v>
      </c>
      <c r="R23" s="183">
        <v>2495200</v>
      </c>
      <c r="T23" s="181">
        <v>252</v>
      </c>
      <c r="U23" s="182" t="s">
        <v>870</v>
      </c>
      <c r="V23" s="183">
        <v>1481600</v>
      </c>
      <c r="X23" s="181">
        <v>329</v>
      </c>
      <c r="Y23" s="182" t="s">
        <v>658</v>
      </c>
      <c r="Z23" s="183">
        <v>1068200</v>
      </c>
    </row>
    <row r="24" spans="1:26">
      <c r="A24" s="144" t="s">
        <v>48</v>
      </c>
      <c r="B24" s="145">
        <v>92833</v>
      </c>
      <c r="H24" s="181">
        <v>22</v>
      </c>
      <c r="I24" s="182" t="s">
        <v>288</v>
      </c>
      <c r="J24" s="183">
        <v>3456200</v>
      </c>
      <c r="L24" s="181">
        <v>99</v>
      </c>
      <c r="M24" s="182" t="s">
        <v>801</v>
      </c>
      <c r="N24" s="183">
        <v>2870033</v>
      </c>
      <c r="P24" s="181">
        <v>176</v>
      </c>
      <c r="Q24" s="182" t="s">
        <v>687</v>
      </c>
      <c r="R24" s="183">
        <v>2493200</v>
      </c>
      <c r="T24" s="181">
        <v>253</v>
      </c>
      <c r="U24" s="184" t="s">
        <v>278</v>
      </c>
      <c r="V24" s="183">
        <v>1470433</v>
      </c>
      <c r="X24" s="181">
        <v>330</v>
      </c>
      <c r="Y24" s="182" t="s">
        <v>343</v>
      </c>
      <c r="Z24" s="183">
        <v>1063866</v>
      </c>
    </row>
    <row r="25" spans="1:26">
      <c r="A25" s="144" t="s">
        <v>72</v>
      </c>
      <c r="B25" s="145">
        <v>92833</v>
      </c>
      <c r="H25" s="181">
        <v>23</v>
      </c>
      <c r="I25" s="184" t="s">
        <v>358</v>
      </c>
      <c r="J25" s="183">
        <v>3448266</v>
      </c>
      <c r="L25" s="181">
        <v>100</v>
      </c>
      <c r="M25" s="182" t="s">
        <v>819</v>
      </c>
      <c r="N25" s="183">
        <v>2865233</v>
      </c>
      <c r="P25" s="181">
        <v>177</v>
      </c>
      <c r="Q25" s="182" t="s">
        <v>573</v>
      </c>
      <c r="R25" s="183">
        <v>2486433</v>
      </c>
      <c r="T25" s="181">
        <v>254</v>
      </c>
      <c r="U25" s="182" t="s">
        <v>454</v>
      </c>
      <c r="V25" s="183">
        <v>1470033</v>
      </c>
      <c r="X25" s="181">
        <v>331</v>
      </c>
      <c r="Y25" s="182" t="s">
        <v>821</v>
      </c>
      <c r="Z25" s="183">
        <v>1063699</v>
      </c>
    </row>
    <row r="26" spans="1:26">
      <c r="A26" s="144" t="s">
        <v>96</v>
      </c>
      <c r="B26" s="145">
        <v>92833</v>
      </c>
      <c r="H26" s="181">
        <v>24</v>
      </c>
      <c r="I26" s="182" t="s">
        <v>648</v>
      </c>
      <c r="J26" s="183">
        <v>3412000</v>
      </c>
      <c r="L26" s="181">
        <v>101</v>
      </c>
      <c r="M26" s="182" t="s">
        <v>398</v>
      </c>
      <c r="N26" s="183">
        <v>2860233</v>
      </c>
      <c r="P26" s="181">
        <v>178</v>
      </c>
      <c r="Q26" s="182" t="s">
        <v>333</v>
      </c>
      <c r="R26" s="183">
        <v>2473033</v>
      </c>
      <c r="T26" s="181">
        <v>255</v>
      </c>
      <c r="U26" s="182" t="s">
        <v>618</v>
      </c>
      <c r="V26" s="183">
        <v>1469033</v>
      </c>
      <c r="X26" s="181">
        <v>332</v>
      </c>
      <c r="Y26" s="182" t="s">
        <v>276</v>
      </c>
      <c r="Z26" s="183">
        <v>1059033</v>
      </c>
    </row>
    <row r="27" spans="1:26">
      <c r="A27" s="144" t="s">
        <v>194</v>
      </c>
      <c r="B27" s="145">
        <v>92833</v>
      </c>
      <c r="H27" s="181">
        <v>25</v>
      </c>
      <c r="I27" s="182" t="s">
        <v>782</v>
      </c>
      <c r="J27" s="183">
        <v>3410033</v>
      </c>
      <c r="L27" s="181">
        <v>102</v>
      </c>
      <c r="M27" s="182" t="s">
        <v>400</v>
      </c>
      <c r="N27" s="183">
        <v>2858000</v>
      </c>
      <c r="P27" s="181">
        <v>179</v>
      </c>
      <c r="Q27" s="182" t="s">
        <v>435</v>
      </c>
      <c r="R27" s="183">
        <v>2465699</v>
      </c>
      <c r="T27" s="181">
        <v>256</v>
      </c>
      <c r="U27" s="182" t="s">
        <v>289</v>
      </c>
      <c r="V27" s="183">
        <v>1452033</v>
      </c>
      <c r="X27" s="181">
        <v>333</v>
      </c>
      <c r="Y27" s="182" t="s">
        <v>671</v>
      </c>
      <c r="Z27" s="183">
        <v>1053200</v>
      </c>
    </row>
    <row r="28" spans="1:26">
      <c r="A28" s="144" t="s">
        <v>40</v>
      </c>
      <c r="B28" s="145">
        <v>92833</v>
      </c>
      <c r="H28" s="181">
        <v>26</v>
      </c>
      <c r="I28" s="182" t="s">
        <v>721</v>
      </c>
      <c r="J28" s="183">
        <v>3378833</v>
      </c>
      <c r="L28" s="181">
        <v>103</v>
      </c>
      <c r="M28" s="182" t="s">
        <v>372</v>
      </c>
      <c r="N28" s="183">
        <v>2851266</v>
      </c>
      <c r="P28" s="181">
        <v>180</v>
      </c>
      <c r="Q28" s="182" t="s">
        <v>877</v>
      </c>
      <c r="R28" s="183">
        <v>2461200</v>
      </c>
      <c r="T28" s="181">
        <v>257</v>
      </c>
      <c r="U28" s="182" t="s">
        <v>124</v>
      </c>
      <c r="V28" s="183">
        <v>1450400</v>
      </c>
      <c r="X28" s="181">
        <v>334</v>
      </c>
      <c r="Y28" s="184" t="s">
        <v>304</v>
      </c>
      <c r="Z28" s="183">
        <v>1043200</v>
      </c>
    </row>
    <row r="29" spans="1:26">
      <c r="A29" s="144" t="s">
        <v>80</v>
      </c>
      <c r="B29" s="145">
        <v>92833</v>
      </c>
      <c r="H29" s="181">
        <v>27</v>
      </c>
      <c r="I29" s="182" t="s">
        <v>633</v>
      </c>
      <c r="J29" s="183">
        <v>3356200</v>
      </c>
      <c r="L29" s="181">
        <v>104</v>
      </c>
      <c r="M29" s="182" t="s">
        <v>339</v>
      </c>
      <c r="N29" s="183">
        <v>2844000</v>
      </c>
      <c r="P29" s="181">
        <v>181</v>
      </c>
      <c r="Q29" s="182" t="s">
        <v>226</v>
      </c>
      <c r="R29" s="183">
        <v>2453033</v>
      </c>
      <c r="T29" s="181">
        <v>258</v>
      </c>
      <c r="U29" s="182" t="s">
        <v>318</v>
      </c>
      <c r="V29" s="183">
        <v>1441699</v>
      </c>
      <c r="X29" s="181">
        <v>335</v>
      </c>
      <c r="Y29" s="182" t="s">
        <v>841</v>
      </c>
      <c r="Z29" s="183">
        <v>1039833</v>
      </c>
    </row>
    <row r="30" spans="1:26">
      <c r="A30" s="144" t="s">
        <v>62</v>
      </c>
      <c r="B30" s="145">
        <v>68000</v>
      </c>
      <c r="H30" s="181">
        <v>28</v>
      </c>
      <c r="I30" s="182" t="s">
        <v>315</v>
      </c>
      <c r="J30" s="183">
        <v>3340633</v>
      </c>
      <c r="L30" s="181">
        <v>105</v>
      </c>
      <c r="M30" s="182" t="s">
        <v>487</v>
      </c>
      <c r="N30" s="183">
        <v>2835833</v>
      </c>
      <c r="P30" s="181">
        <v>182</v>
      </c>
      <c r="Q30" s="182" t="s">
        <v>646</v>
      </c>
      <c r="R30" s="183">
        <v>2446266</v>
      </c>
      <c r="T30" s="181">
        <v>259</v>
      </c>
      <c r="U30" s="182" t="s">
        <v>684</v>
      </c>
      <c r="V30" s="183">
        <v>1438033</v>
      </c>
      <c r="X30" s="181">
        <v>336</v>
      </c>
      <c r="Y30" s="182" t="s">
        <v>833</v>
      </c>
      <c r="Z30" s="183">
        <v>1025200</v>
      </c>
    </row>
    <row r="31" spans="1:26">
      <c r="A31" s="144" t="s">
        <v>184</v>
      </c>
      <c r="B31" s="145">
        <v>68000</v>
      </c>
      <c r="H31" s="181">
        <v>29</v>
      </c>
      <c r="I31" s="182" t="s">
        <v>650</v>
      </c>
      <c r="J31" s="183">
        <v>3321899</v>
      </c>
      <c r="L31" s="181">
        <v>106</v>
      </c>
      <c r="M31" s="182" t="s">
        <v>815</v>
      </c>
      <c r="N31" s="183">
        <v>2833433</v>
      </c>
      <c r="P31" s="181">
        <v>183</v>
      </c>
      <c r="Q31" s="182" t="s">
        <v>724</v>
      </c>
      <c r="R31" s="183">
        <v>2446000</v>
      </c>
      <c r="T31" s="181">
        <v>260</v>
      </c>
      <c r="U31" s="182" t="s">
        <v>488</v>
      </c>
      <c r="V31" s="183">
        <v>1430033</v>
      </c>
      <c r="X31" s="181">
        <v>337</v>
      </c>
      <c r="Y31" s="182" t="s">
        <v>795</v>
      </c>
      <c r="Z31" s="183">
        <v>1009833</v>
      </c>
    </row>
    <row r="32" spans="1:26">
      <c r="A32" s="144" t="s">
        <v>73</v>
      </c>
      <c r="B32" s="145">
        <v>68000</v>
      </c>
      <c r="H32" s="181">
        <v>30</v>
      </c>
      <c r="I32" s="182" t="s">
        <v>848</v>
      </c>
      <c r="J32" s="183">
        <v>3314200</v>
      </c>
      <c r="L32" s="181">
        <v>107</v>
      </c>
      <c r="M32" s="184" t="s">
        <v>741</v>
      </c>
      <c r="N32" s="183">
        <v>2833000</v>
      </c>
      <c r="P32" s="181">
        <v>184</v>
      </c>
      <c r="Q32" s="182" t="s">
        <v>132</v>
      </c>
      <c r="R32" s="183">
        <v>2421633</v>
      </c>
      <c r="T32" s="181">
        <v>261</v>
      </c>
      <c r="U32" s="182" t="s">
        <v>140</v>
      </c>
      <c r="V32" s="183">
        <v>1410033</v>
      </c>
      <c r="X32" s="181">
        <v>338</v>
      </c>
      <c r="Y32" s="184" t="s">
        <v>425</v>
      </c>
      <c r="Z32" s="183">
        <v>1006600</v>
      </c>
    </row>
    <row r="33" spans="1:26">
      <c r="A33" s="144" t="s">
        <v>61</v>
      </c>
      <c r="B33" s="145">
        <v>68000</v>
      </c>
      <c r="H33" s="181">
        <v>31</v>
      </c>
      <c r="I33" s="182" t="s">
        <v>437</v>
      </c>
      <c r="J33" s="183">
        <v>3311433</v>
      </c>
      <c r="L33" s="181">
        <v>108</v>
      </c>
      <c r="M33" s="182" t="s">
        <v>291</v>
      </c>
      <c r="N33" s="183">
        <v>2830666</v>
      </c>
      <c r="P33" s="181">
        <v>185</v>
      </c>
      <c r="Q33" s="182" t="s">
        <v>151</v>
      </c>
      <c r="R33" s="183">
        <v>2417833</v>
      </c>
      <c r="T33" s="181">
        <v>262</v>
      </c>
      <c r="U33" s="182" t="s">
        <v>515</v>
      </c>
      <c r="V33" s="183">
        <v>1405033</v>
      </c>
      <c r="X33" s="181">
        <v>339</v>
      </c>
      <c r="Y33" s="182" t="s">
        <v>861</v>
      </c>
      <c r="Z33" s="183">
        <v>1005866</v>
      </c>
    </row>
    <row r="34" spans="1:26">
      <c r="A34" s="144" t="s">
        <v>109</v>
      </c>
      <c r="B34" s="145">
        <v>68000</v>
      </c>
      <c r="H34" s="181">
        <v>32</v>
      </c>
      <c r="I34" s="182" t="s">
        <v>221</v>
      </c>
      <c r="J34" s="183">
        <v>3297200</v>
      </c>
      <c r="L34" s="181">
        <v>109</v>
      </c>
      <c r="M34" s="182" t="s">
        <v>503</v>
      </c>
      <c r="N34" s="183">
        <v>2827033</v>
      </c>
      <c r="P34" s="181">
        <v>186</v>
      </c>
      <c r="Q34" s="182" t="s">
        <v>344</v>
      </c>
      <c r="R34" s="183">
        <v>2414833</v>
      </c>
      <c r="T34" s="181">
        <v>263</v>
      </c>
      <c r="U34" s="182" t="s">
        <v>753</v>
      </c>
      <c r="V34" s="183">
        <v>1401633</v>
      </c>
      <c r="X34" s="181">
        <v>340</v>
      </c>
      <c r="Y34" s="184" t="s">
        <v>739</v>
      </c>
      <c r="Z34" s="183">
        <v>1005600</v>
      </c>
    </row>
    <row r="35" spans="1:26">
      <c r="A35" s="144" t="s">
        <v>83</v>
      </c>
      <c r="B35" s="145">
        <v>54000</v>
      </c>
      <c r="H35" s="181">
        <v>33</v>
      </c>
      <c r="I35" s="182" t="s">
        <v>710</v>
      </c>
      <c r="J35" s="183">
        <v>3289200</v>
      </c>
      <c r="L35" s="181">
        <v>110</v>
      </c>
      <c r="M35" s="182" t="s">
        <v>621</v>
      </c>
      <c r="N35" s="183">
        <v>2826233</v>
      </c>
      <c r="P35" s="181">
        <v>187</v>
      </c>
      <c r="Q35" s="182" t="s">
        <v>286</v>
      </c>
      <c r="R35" s="183">
        <v>2409033</v>
      </c>
      <c r="T35" s="181">
        <v>264</v>
      </c>
      <c r="U35" s="182" t="s">
        <v>521</v>
      </c>
      <c r="V35" s="183">
        <v>1396833</v>
      </c>
      <c r="X35" s="181">
        <v>341</v>
      </c>
      <c r="Y35" s="184" t="s">
        <v>306</v>
      </c>
      <c r="Z35" s="183">
        <v>988000</v>
      </c>
    </row>
    <row r="36" spans="1:26">
      <c r="A36" s="144" t="s">
        <v>178</v>
      </c>
      <c r="B36" s="145">
        <v>54000</v>
      </c>
      <c r="H36" s="181">
        <v>34</v>
      </c>
      <c r="I36" s="182" t="s">
        <v>451</v>
      </c>
      <c r="J36" s="183">
        <v>3260200</v>
      </c>
      <c r="L36" s="181">
        <v>111</v>
      </c>
      <c r="M36" s="182" t="s">
        <v>597</v>
      </c>
      <c r="N36" s="183">
        <v>2822800</v>
      </c>
      <c r="P36" s="181">
        <v>188</v>
      </c>
      <c r="Q36" s="182" t="s">
        <v>604</v>
      </c>
      <c r="R36" s="183">
        <v>2401033</v>
      </c>
      <c r="T36" s="181">
        <v>265</v>
      </c>
      <c r="U36" s="182" t="s">
        <v>429</v>
      </c>
      <c r="V36" s="183">
        <v>1395400</v>
      </c>
      <c r="X36" s="181">
        <v>342</v>
      </c>
      <c r="Y36" s="182" t="s">
        <v>847</v>
      </c>
      <c r="Z36" s="183">
        <v>987200</v>
      </c>
    </row>
    <row r="37" spans="1:26">
      <c r="A37" s="144" t="s">
        <v>105</v>
      </c>
      <c r="B37" s="145">
        <v>54000</v>
      </c>
      <c r="H37" s="181">
        <v>35</v>
      </c>
      <c r="I37" s="182" t="s">
        <v>636</v>
      </c>
      <c r="J37" s="183">
        <v>3260200</v>
      </c>
      <c r="L37" s="181">
        <v>112</v>
      </c>
      <c r="M37" s="182" t="s">
        <v>779</v>
      </c>
      <c r="N37" s="183">
        <v>2816833</v>
      </c>
      <c r="P37" s="181">
        <v>189</v>
      </c>
      <c r="Q37" s="182" t="s">
        <v>265</v>
      </c>
      <c r="R37" s="183">
        <v>2397033</v>
      </c>
      <c r="T37" s="181">
        <v>266</v>
      </c>
      <c r="U37" s="182" t="s">
        <v>627</v>
      </c>
      <c r="V37" s="183">
        <v>1395033</v>
      </c>
      <c r="X37" s="181">
        <v>343</v>
      </c>
      <c r="Y37" s="182" t="s">
        <v>460</v>
      </c>
      <c r="Z37" s="183">
        <v>985499</v>
      </c>
    </row>
    <row r="38" spans="1:26">
      <c r="A38" s="144" t="s">
        <v>171</v>
      </c>
      <c r="B38" s="145">
        <v>54000</v>
      </c>
      <c r="H38" s="181">
        <v>36</v>
      </c>
      <c r="I38" s="182" t="s">
        <v>868</v>
      </c>
      <c r="J38" s="183">
        <v>3256200</v>
      </c>
      <c r="L38" s="181">
        <v>113</v>
      </c>
      <c r="M38" s="182" t="s">
        <v>347</v>
      </c>
      <c r="N38" s="183">
        <v>2812033</v>
      </c>
      <c r="P38" s="181">
        <v>190</v>
      </c>
      <c r="Q38" s="182" t="s">
        <v>713</v>
      </c>
      <c r="R38" s="183">
        <v>2396033</v>
      </c>
      <c r="T38" s="181">
        <v>267</v>
      </c>
      <c r="U38" s="182" t="s">
        <v>576</v>
      </c>
      <c r="V38" s="183">
        <v>1385600</v>
      </c>
      <c r="X38" s="181">
        <v>344</v>
      </c>
      <c r="Y38" s="184" t="s">
        <v>340</v>
      </c>
      <c r="Z38" s="183">
        <v>983833</v>
      </c>
    </row>
    <row r="39" spans="1:26">
      <c r="A39" s="144" t="s">
        <v>175</v>
      </c>
      <c r="B39" s="145">
        <v>54000</v>
      </c>
      <c r="H39" s="181">
        <v>37</v>
      </c>
      <c r="I39" s="184" t="s">
        <v>854</v>
      </c>
      <c r="J39" s="183">
        <v>3243200</v>
      </c>
      <c r="L39" s="181">
        <v>114</v>
      </c>
      <c r="M39" s="182" t="s">
        <v>619</v>
      </c>
      <c r="N39" s="183">
        <v>2811033</v>
      </c>
      <c r="P39" s="181">
        <v>191</v>
      </c>
      <c r="Q39" s="184" t="s">
        <v>407</v>
      </c>
      <c r="R39" s="183">
        <v>2376400</v>
      </c>
      <c r="T39" s="181">
        <v>268</v>
      </c>
      <c r="U39" s="182" t="s">
        <v>728</v>
      </c>
      <c r="V39" s="183">
        <v>1382433</v>
      </c>
      <c r="X39" s="181">
        <v>345</v>
      </c>
      <c r="Y39" s="182" t="s">
        <v>639</v>
      </c>
      <c r="Z39" s="183">
        <v>981200</v>
      </c>
    </row>
    <row r="40" spans="1:26">
      <c r="A40" s="144" t="s">
        <v>95</v>
      </c>
      <c r="B40" s="145">
        <v>40000</v>
      </c>
      <c r="H40" s="181">
        <v>38</v>
      </c>
      <c r="I40" s="182" t="s">
        <v>644</v>
      </c>
      <c r="J40" s="183">
        <v>3240400</v>
      </c>
      <c r="L40" s="181">
        <v>115</v>
      </c>
      <c r="M40" s="182" t="s">
        <v>541</v>
      </c>
      <c r="N40" s="183">
        <v>2787033</v>
      </c>
      <c r="P40" s="181">
        <v>192</v>
      </c>
      <c r="Q40" s="182" t="s">
        <v>112</v>
      </c>
      <c r="R40" s="183">
        <v>2370233</v>
      </c>
      <c r="T40" s="181">
        <v>269</v>
      </c>
      <c r="U40" s="182" t="s">
        <v>453</v>
      </c>
      <c r="V40" s="183">
        <v>1381866</v>
      </c>
      <c r="X40" s="181">
        <v>346</v>
      </c>
      <c r="Y40" s="182" t="s">
        <v>427</v>
      </c>
      <c r="Z40" s="183">
        <v>979033</v>
      </c>
    </row>
    <row r="41" spans="1:26">
      <c r="A41" s="144" t="s">
        <v>195</v>
      </c>
      <c r="B41" s="145">
        <v>40000</v>
      </c>
      <c r="H41" s="181">
        <v>39</v>
      </c>
      <c r="I41" s="182" t="s">
        <v>745</v>
      </c>
      <c r="J41" s="183">
        <v>3239866</v>
      </c>
      <c r="L41" s="181">
        <v>116</v>
      </c>
      <c r="M41" s="182" t="s">
        <v>284</v>
      </c>
      <c r="N41" s="183">
        <v>2777233</v>
      </c>
      <c r="P41" s="181">
        <v>193</v>
      </c>
      <c r="Q41" s="182" t="s">
        <v>570</v>
      </c>
      <c r="R41" s="183">
        <v>2369633</v>
      </c>
      <c r="T41" s="181">
        <v>270</v>
      </c>
      <c r="U41" s="184" t="s">
        <v>332</v>
      </c>
      <c r="V41" s="183">
        <v>1375200</v>
      </c>
      <c r="X41" s="181">
        <v>347</v>
      </c>
      <c r="Y41" s="182" t="s">
        <v>784</v>
      </c>
      <c r="Z41" s="183">
        <v>979033</v>
      </c>
    </row>
    <row r="42" spans="1:26">
      <c r="A42" s="144" t="s">
        <v>77</v>
      </c>
      <c r="B42" s="145">
        <v>40000</v>
      </c>
      <c r="H42" s="181">
        <v>40</v>
      </c>
      <c r="I42" s="184" t="s">
        <v>603</v>
      </c>
      <c r="J42" s="183">
        <v>3238633</v>
      </c>
      <c r="L42" s="181">
        <v>117</v>
      </c>
      <c r="M42" s="184" t="s">
        <v>338</v>
      </c>
      <c r="N42" s="183">
        <v>2772600</v>
      </c>
      <c r="P42" s="181">
        <v>194</v>
      </c>
      <c r="Q42" s="182" t="s">
        <v>614</v>
      </c>
      <c r="R42" s="183">
        <v>2341066</v>
      </c>
      <c r="T42" s="181">
        <v>271</v>
      </c>
      <c r="U42" s="182" t="s">
        <v>685</v>
      </c>
      <c r="V42" s="183">
        <v>1371866</v>
      </c>
      <c r="X42" s="181">
        <v>348</v>
      </c>
      <c r="Y42" s="182" t="s">
        <v>389</v>
      </c>
      <c r="Z42" s="183">
        <v>959666</v>
      </c>
    </row>
    <row r="43" spans="1:26">
      <c r="A43" s="144" t="s">
        <v>880</v>
      </c>
      <c r="B43" s="145">
        <v>40000</v>
      </c>
      <c r="H43" s="181">
        <v>41</v>
      </c>
      <c r="I43" s="184" t="s">
        <v>317</v>
      </c>
      <c r="J43" s="183">
        <v>3226200</v>
      </c>
      <c r="L43" s="181">
        <v>118</v>
      </c>
      <c r="M43" s="182" t="s">
        <v>131</v>
      </c>
      <c r="N43" s="183">
        <v>2770332</v>
      </c>
      <c r="P43" s="181">
        <v>195</v>
      </c>
      <c r="Q43" s="182" t="s">
        <v>493</v>
      </c>
      <c r="R43" s="183">
        <v>2309600</v>
      </c>
      <c r="T43" s="181">
        <v>272</v>
      </c>
      <c r="U43" s="182" t="s">
        <v>391</v>
      </c>
      <c r="V43" s="183">
        <v>1368033</v>
      </c>
      <c r="X43" s="181">
        <v>349</v>
      </c>
      <c r="Y43" s="184" t="s">
        <v>298</v>
      </c>
      <c r="Z43" s="183">
        <v>945200</v>
      </c>
    </row>
    <row r="44" spans="1:26">
      <c r="A44" s="144" t="s">
        <v>35</v>
      </c>
      <c r="B44" s="145">
        <v>40000</v>
      </c>
      <c r="H44" s="181">
        <v>42</v>
      </c>
      <c r="I44" s="184" t="s">
        <v>532</v>
      </c>
      <c r="J44" s="183">
        <v>3217600</v>
      </c>
      <c r="L44" s="181">
        <v>119</v>
      </c>
      <c r="M44" s="182" t="s">
        <v>366</v>
      </c>
      <c r="N44" s="183">
        <v>2767433</v>
      </c>
      <c r="P44" s="181">
        <v>196</v>
      </c>
      <c r="Q44" s="184" t="s">
        <v>113</v>
      </c>
      <c r="R44" s="183">
        <v>2294466</v>
      </c>
      <c r="T44" s="181">
        <v>273</v>
      </c>
      <c r="U44" s="182" t="s">
        <v>825</v>
      </c>
      <c r="V44" s="183">
        <v>1356833</v>
      </c>
      <c r="X44" s="181">
        <v>350</v>
      </c>
      <c r="Y44" s="182" t="s">
        <v>836</v>
      </c>
      <c r="Z44" s="183">
        <v>945033</v>
      </c>
    </row>
    <row r="45" spans="1:26">
      <c r="A45" s="144" t="s">
        <v>53</v>
      </c>
      <c r="B45" s="145">
        <v>40000</v>
      </c>
      <c r="H45" s="181">
        <v>43</v>
      </c>
      <c r="I45" s="182" t="s">
        <v>127</v>
      </c>
      <c r="J45" s="183">
        <v>3193866</v>
      </c>
      <c r="L45" s="181">
        <v>120</v>
      </c>
      <c r="M45" s="182" t="s">
        <v>396</v>
      </c>
      <c r="N45" s="183">
        <v>2754833</v>
      </c>
      <c r="P45" s="181">
        <v>197</v>
      </c>
      <c r="Q45" s="184" t="s">
        <v>629</v>
      </c>
      <c r="R45" s="183">
        <v>2283033</v>
      </c>
      <c r="T45" s="181">
        <v>274</v>
      </c>
      <c r="U45" s="182" t="s">
        <v>452</v>
      </c>
      <c r="V45" s="183">
        <v>1347033</v>
      </c>
      <c r="X45" s="181">
        <v>351</v>
      </c>
      <c r="Y45" s="184" t="s">
        <v>302</v>
      </c>
      <c r="Z45" s="183">
        <v>941200</v>
      </c>
    </row>
    <row r="46" spans="1:26">
      <c r="A46" s="144" t="s">
        <v>192</v>
      </c>
      <c r="B46" s="145">
        <v>40000</v>
      </c>
      <c r="H46" s="181">
        <v>44</v>
      </c>
      <c r="I46" s="182" t="s">
        <v>524</v>
      </c>
      <c r="J46" s="183">
        <v>3191600</v>
      </c>
      <c r="L46" s="181">
        <v>121</v>
      </c>
      <c r="M46" s="182" t="s">
        <v>421</v>
      </c>
      <c r="N46" s="183">
        <v>2747433</v>
      </c>
      <c r="P46" s="181">
        <v>198</v>
      </c>
      <c r="Q46" s="182" t="s">
        <v>251</v>
      </c>
      <c r="R46" s="183">
        <v>2278866</v>
      </c>
      <c r="T46" s="181">
        <v>275</v>
      </c>
      <c r="U46" s="182" t="s">
        <v>857</v>
      </c>
      <c r="V46" s="183">
        <v>1344000</v>
      </c>
      <c r="X46" s="181">
        <v>352</v>
      </c>
      <c r="Y46" s="182" t="s">
        <v>441</v>
      </c>
      <c r="Z46" s="183">
        <v>940833</v>
      </c>
    </row>
    <row r="47" spans="1:26">
      <c r="A47" s="144" t="s">
        <v>67</v>
      </c>
      <c r="B47" s="145">
        <v>40000</v>
      </c>
      <c r="H47" s="181">
        <v>45</v>
      </c>
      <c r="I47" s="182" t="s">
        <v>608</v>
      </c>
      <c r="J47" s="183">
        <v>3190200</v>
      </c>
      <c r="L47" s="181">
        <v>122</v>
      </c>
      <c r="M47" s="182" t="s">
        <v>668</v>
      </c>
      <c r="N47" s="183">
        <v>2746200</v>
      </c>
      <c r="P47" s="181">
        <v>199</v>
      </c>
      <c r="Q47" s="182" t="s">
        <v>313</v>
      </c>
      <c r="R47" s="183">
        <v>2272866</v>
      </c>
      <c r="T47" s="181">
        <v>276</v>
      </c>
      <c r="U47" s="182" t="s">
        <v>328</v>
      </c>
      <c r="V47" s="183">
        <v>1339433</v>
      </c>
      <c r="X47" s="181">
        <v>353</v>
      </c>
      <c r="Y47" s="184" t="s">
        <v>788</v>
      </c>
      <c r="Z47" s="183">
        <v>937200</v>
      </c>
    </row>
    <row r="48" spans="1:26">
      <c r="A48" s="144" t="s">
        <v>46</v>
      </c>
      <c r="B48" s="145">
        <v>30000</v>
      </c>
      <c r="H48" s="181">
        <v>46</v>
      </c>
      <c r="I48" s="182" t="s">
        <v>456</v>
      </c>
      <c r="J48" s="183">
        <v>3180633</v>
      </c>
      <c r="L48" s="181">
        <v>123</v>
      </c>
      <c r="M48" s="182" t="s">
        <v>125</v>
      </c>
      <c r="N48" s="183">
        <v>2729033</v>
      </c>
      <c r="P48" s="181">
        <v>200</v>
      </c>
      <c r="Q48" s="182" t="s">
        <v>293</v>
      </c>
      <c r="R48" s="183">
        <v>2246433</v>
      </c>
      <c r="T48" s="181">
        <v>277</v>
      </c>
      <c r="U48" s="182" t="s">
        <v>814</v>
      </c>
      <c r="V48" s="183">
        <v>1333600</v>
      </c>
      <c r="X48" s="181">
        <v>354</v>
      </c>
      <c r="Y48" s="182" t="s">
        <v>798</v>
      </c>
      <c r="Z48" s="183">
        <v>930400</v>
      </c>
    </row>
    <row r="49" spans="1:26">
      <c r="A49" s="144" t="s">
        <v>59</v>
      </c>
      <c r="B49" s="145">
        <v>30000</v>
      </c>
      <c r="H49" s="181">
        <v>47</v>
      </c>
      <c r="I49" s="182" t="s">
        <v>800</v>
      </c>
      <c r="J49" s="183">
        <v>3176000</v>
      </c>
      <c r="L49" s="181">
        <v>124</v>
      </c>
      <c r="M49" s="182" t="s">
        <v>211</v>
      </c>
      <c r="N49" s="183">
        <v>2722866</v>
      </c>
      <c r="P49" s="181">
        <v>201</v>
      </c>
      <c r="Q49" s="182" t="s">
        <v>319</v>
      </c>
      <c r="R49" s="183">
        <v>2207033</v>
      </c>
      <c r="T49" s="181">
        <v>278</v>
      </c>
      <c r="U49" s="182" t="s">
        <v>405</v>
      </c>
      <c r="V49" s="183">
        <v>1331266</v>
      </c>
      <c r="X49" s="181">
        <v>355</v>
      </c>
      <c r="Y49" s="182" t="s">
        <v>88</v>
      </c>
      <c r="Z49" s="183">
        <v>929200</v>
      </c>
    </row>
    <row r="50" spans="1:26">
      <c r="A50" s="144" t="s">
        <v>189</v>
      </c>
      <c r="B50" s="145">
        <v>27400</v>
      </c>
      <c r="H50" s="181">
        <v>48</v>
      </c>
      <c r="I50" s="182" t="s">
        <v>742</v>
      </c>
      <c r="J50" s="183">
        <v>3163866</v>
      </c>
      <c r="L50" s="181">
        <v>125</v>
      </c>
      <c r="M50" s="182" t="s">
        <v>670</v>
      </c>
      <c r="N50" s="183">
        <v>2713033</v>
      </c>
      <c r="P50" s="181">
        <v>202</v>
      </c>
      <c r="Q50" s="182" t="s">
        <v>853</v>
      </c>
      <c r="R50" s="183">
        <v>2171000</v>
      </c>
      <c r="T50" s="181">
        <v>279</v>
      </c>
      <c r="U50" s="182" t="s">
        <v>562</v>
      </c>
      <c r="V50" s="183">
        <v>1326866</v>
      </c>
      <c r="X50" s="181">
        <v>356</v>
      </c>
      <c r="Y50" s="184" t="s">
        <v>559</v>
      </c>
      <c r="Z50" s="183">
        <v>928200</v>
      </c>
    </row>
    <row r="51" spans="1:26">
      <c r="A51" s="144" t="s">
        <v>186</v>
      </c>
      <c r="B51" s="145">
        <v>25600</v>
      </c>
      <c r="H51" s="181">
        <v>49</v>
      </c>
      <c r="I51" s="182" t="s">
        <v>491</v>
      </c>
      <c r="J51" s="183">
        <v>3161200</v>
      </c>
      <c r="L51" s="181">
        <v>126</v>
      </c>
      <c r="M51" s="182" t="s">
        <v>557</v>
      </c>
      <c r="N51" s="183">
        <v>2713033</v>
      </c>
      <c r="P51" s="181">
        <v>203</v>
      </c>
      <c r="Q51" s="182" t="s">
        <v>439</v>
      </c>
      <c r="R51" s="183">
        <v>2155233</v>
      </c>
      <c r="T51" s="181">
        <v>280</v>
      </c>
      <c r="U51" s="182" t="s">
        <v>588</v>
      </c>
      <c r="V51" s="183">
        <v>1326200</v>
      </c>
      <c r="X51" s="181">
        <v>357</v>
      </c>
      <c r="Y51" s="182" t="s">
        <v>495</v>
      </c>
      <c r="Z51" s="183">
        <v>904033</v>
      </c>
    </row>
    <row r="52" spans="1:26">
      <c r="A52" s="144" t="s">
        <v>74</v>
      </c>
      <c r="B52" s="145">
        <v>25600</v>
      </c>
      <c r="H52" s="181">
        <v>50</v>
      </c>
      <c r="I52" s="182" t="s">
        <v>864</v>
      </c>
      <c r="J52" s="183">
        <v>3153200</v>
      </c>
      <c r="L52" s="181">
        <v>127</v>
      </c>
      <c r="M52" s="182" t="s">
        <v>676</v>
      </c>
      <c r="N52" s="183">
        <v>2712033</v>
      </c>
      <c r="P52" s="181">
        <v>204</v>
      </c>
      <c r="Q52" s="182" t="s">
        <v>498</v>
      </c>
      <c r="R52" s="183">
        <v>2154833</v>
      </c>
      <c r="T52" s="181">
        <v>281</v>
      </c>
      <c r="U52" s="182" t="s">
        <v>577</v>
      </c>
      <c r="V52" s="183">
        <v>1317200</v>
      </c>
      <c r="X52" s="181">
        <v>358</v>
      </c>
      <c r="Y52" s="182" t="s">
        <v>558</v>
      </c>
      <c r="Z52" s="183">
        <v>904000</v>
      </c>
    </row>
    <row r="53" spans="1:26">
      <c r="A53" s="144" t="s">
        <v>180</v>
      </c>
      <c r="B53" s="145">
        <v>24600</v>
      </c>
      <c r="H53" s="181">
        <v>51</v>
      </c>
      <c r="I53" s="182" t="s">
        <v>296</v>
      </c>
      <c r="J53" s="183">
        <v>3144866</v>
      </c>
      <c r="L53" s="181">
        <v>128</v>
      </c>
      <c r="M53" s="182" t="s">
        <v>812</v>
      </c>
      <c r="N53" s="183">
        <v>2706200</v>
      </c>
      <c r="P53" s="181">
        <v>205</v>
      </c>
      <c r="Q53" s="184" t="s">
        <v>348</v>
      </c>
      <c r="R53" s="183">
        <v>2150200</v>
      </c>
      <c r="T53" s="181">
        <v>282</v>
      </c>
      <c r="U53" s="182" t="s">
        <v>699</v>
      </c>
      <c r="V53" s="183">
        <v>1311433</v>
      </c>
      <c r="X53" s="181">
        <v>359</v>
      </c>
      <c r="Y53" s="182" t="s">
        <v>510</v>
      </c>
      <c r="Z53" s="183">
        <v>894033</v>
      </c>
    </row>
    <row r="54" spans="1:26">
      <c r="A54" s="144" t="s">
        <v>76</v>
      </c>
      <c r="B54" s="145">
        <v>23800</v>
      </c>
      <c r="H54" s="181">
        <v>52</v>
      </c>
      <c r="I54" s="182" t="s">
        <v>268</v>
      </c>
      <c r="J54" s="183">
        <v>3137200</v>
      </c>
      <c r="L54" s="181">
        <v>129</v>
      </c>
      <c r="M54" s="182" t="s">
        <v>666</v>
      </c>
      <c r="N54" s="183">
        <v>2698200</v>
      </c>
      <c r="P54" s="181">
        <v>206</v>
      </c>
      <c r="Q54" s="182" t="s">
        <v>254</v>
      </c>
      <c r="R54" s="183">
        <v>2143433</v>
      </c>
      <c r="T54" s="181">
        <v>283</v>
      </c>
      <c r="U54" s="182" t="s">
        <v>720</v>
      </c>
      <c r="V54" s="183">
        <v>1305033</v>
      </c>
      <c r="X54" s="181">
        <v>360</v>
      </c>
      <c r="Y54" s="184" t="s">
        <v>506</v>
      </c>
      <c r="Z54" s="183">
        <v>870833</v>
      </c>
    </row>
    <row r="55" spans="1:26">
      <c r="A55" s="144" t="s">
        <v>42</v>
      </c>
      <c r="B55" s="145">
        <v>23800</v>
      </c>
      <c r="H55" s="181">
        <v>53</v>
      </c>
      <c r="I55" s="182" t="s">
        <v>538</v>
      </c>
      <c r="J55" s="183">
        <v>3134666</v>
      </c>
      <c r="L55" s="181">
        <v>130</v>
      </c>
      <c r="M55" s="182" t="s">
        <v>381</v>
      </c>
      <c r="N55" s="183">
        <v>2698200</v>
      </c>
      <c r="P55" s="181">
        <v>207</v>
      </c>
      <c r="Q55" s="182" t="s">
        <v>403</v>
      </c>
      <c r="R55" s="183">
        <v>2128000</v>
      </c>
      <c r="T55" s="181">
        <v>284</v>
      </c>
      <c r="U55" s="182" t="s">
        <v>641</v>
      </c>
      <c r="V55" s="183">
        <v>1301033</v>
      </c>
      <c r="X55" s="181">
        <v>361</v>
      </c>
      <c r="Y55" s="182" t="s">
        <v>275</v>
      </c>
      <c r="Z55" s="183">
        <v>858833</v>
      </c>
    </row>
    <row r="56" spans="1:26">
      <c r="A56" s="144" t="s">
        <v>38</v>
      </c>
      <c r="B56" s="145">
        <v>23200</v>
      </c>
      <c r="H56" s="181">
        <v>54</v>
      </c>
      <c r="I56" s="182" t="s">
        <v>843</v>
      </c>
      <c r="J56" s="183">
        <v>3133866</v>
      </c>
      <c r="L56" s="181">
        <v>131</v>
      </c>
      <c r="M56" s="182" t="s">
        <v>126</v>
      </c>
      <c r="N56" s="183">
        <v>2697200</v>
      </c>
      <c r="P56" s="181">
        <v>208</v>
      </c>
      <c r="Q56" s="184" t="s">
        <v>300</v>
      </c>
      <c r="R56" s="183">
        <v>2121000</v>
      </c>
      <c r="T56" s="181">
        <v>285</v>
      </c>
      <c r="U56" s="182" t="s">
        <v>500</v>
      </c>
      <c r="V56" s="183">
        <v>1288200</v>
      </c>
      <c r="X56" s="181">
        <v>362</v>
      </c>
      <c r="Y56" s="182" t="s">
        <v>625</v>
      </c>
      <c r="Z56" s="183">
        <v>857000</v>
      </c>
    </row>
    <row r="57" spans="1:26">
      <c r="A57" s="144" t="s">
        <v>111</v>
      </c>
      <c r="B57" s="145">
        <v>23000</v>
      </c>
      <c r="H57" s="181">
        <v>55</v>
      </c>
      <c r="I57" s="182" t="s">
        <v>321</v>
      </c>
      <c r="J57" s="183">
        <v>3114200</v>
      </c>
      <c r="L57" s="181">
        <v>132</v>
      </c>
      <c r="M57" s="182" t="s">
        <v>761</v>
      </c>
      <c r="N57" s="183">
        <v>2691600</v>
      </c>
      <c r="P57" s="181">
        <v>209</v>
      </c>
      <c r="Q57" s="182" t="s">
        <v>593</v>
      </c>
      <c r="R57" s="183">
        <v>2109633</v>
      </c>
      <c r="T57" s="181">
        <v>286</v>
      </c>
      <c r="U57" s="182" t="s">
        <v>337</v>
      </c>
      <c r="V57" s="183">
        <v>1283433</v>
      </c>
      <c r="X57" s="181">
        <v>363</v>
      </c>
      <c r="Y57" s="184" t="s">
        <v>689</v>
      </c>
      <c r="Z57" s="183">
        <v>852833</v>
      </c>
    </row>
    <row r="58" spans="1:26">
      <c r="A58" s="144" t="s">
        <v>78</v>
      </c>
      <c r="B58" s="145">
        <v>10000</v>
      </c>
      <c r="H58" s="181">
        <v>56</v>
      </c>
      <c r="I58" s="182" t="s">
        <v>422</v>
      </c>
      <c r="J58" s="183">
        <v>3102000</v>
      </c>
      <c r="L58" s="181">
        <v>133</v>
      </c>
      <c r="M58" s="182" t="s">
        <v>840</v>
      </c>
      <c r="N58" s="183">
        <v>2685033</v>
      </c>
      <c r="P58" s="181">
        <v>210</v>
      </c>
      <c r="Q58" s="182" t="s">
        <v>361</v>
      </c>
      <c r="R58" s="183">
        <v>2100233</v>
      </c>
      <c r="T58" s="181">
        <v>287</v>
      </c>
      <c r="U58" s="182" t="s">
        <v>548</v>
      </c>
      <c r="V58" s="183">
        <v>1282033</v>
      </c>
      <c r="X58" s="181">
        <v>364</v>
      </c>
      <c r="Y58" s="184" t="s">
        <v>222</v>
      </c>
      <c r="Z58" s="183">
        <v>836066</v>
      </c>
    </row>
    <row r="59" spans="1:26">
      <c r="A59" s="144" t="s">
        <v>71</v>
      </c>
      <c r="B59" s="145">
        <v>10000</v>
      </c>
      <c r="H59" s="181">
        <v>57</v>
      </c>
      <c r="I59" s="182" t="s">
        <v>613</v>
      </c>
      <c r="J59" s="183">
        <v>3092033</v>
      </c>
      <c r="L59" s="181">
        <v>134</v>
      </c>
      <c r="M59" s="182" t="s">
        <v>469</v>
      </c>
      <c r="N59" s="183">
        <v>2682200</v>
      </c>
      <c r="P59" s="181">
        <v>211</v>
      </c>
      <c r="Q59" s="182" t="s">
        <v>368</v>
      </c>
      <c r="R59" s="183">
        <v>2099233</v>
      </c>
      <c r="T59" s="181">
        <v>288</v>
      </c>
      <c r="U59" s="182" t="s">
        <v>238</v>
      </c>
      <c r="V59" s="183">
        <v>1270433</v>
      </c>
      <c r="X59" s="181">
        <v>365</v>
      </c>
      <c r="Y59" s="182" t="s">
        <v>311</v>
      </c>
      <c r="Z59" s="183">
        <v>835833</v>
      </c>
    </row>
    <row r="60" spans="1:26">
      <c r="A60" s="144" t="s">
        <v>176</v>
      </c>
      <c r="B60" s="145">
        <v>10000</v>
      </c>
      <c r="H60" s="181">
        <v>58</v>
      </c>
      <c r="I60" s="184" t="s">
        <v>695</v>
      </c>
      <c r="J60" s="183">
        <v>3083233</v>
      </c>
      <c r="L60" s="181">
        <v>135</v>
      </c>
      <c r="M60" s="182" t="s">
        <v>794</v>
      </c>
      <c r="N60" s="183">
        <v>2678666</v>
      </c>
      <c r="P60" s="181">
        <v>212</v>
      </c>
      <c r="Q60" s="184" t="s">
        <v>837</v>
      </c>
      <c r="R60" s="183">
        <v>2098600</v>
      </c>
      <c r="T60" s="181">
        <v>289</v>
      </c>
      <c r="U60" s="182" t="s">
        <v>354</v>
      </c>
      <c r="V60" s="183">
        <v>1260699</v>
      </c>
      <c r="X60" s="181">
        <v>366</v>
      </c>
      <c r="Y60" s="184" t="s">
        <v>678</v>
      </c>
      <c r="Z60" s="183">
        <v>835200</v>
      </c>
    </row>
    <row r="61" spans="1:26">
      <c r="A61" s="144" t="s">
        <v>182</v>
      </c>
      <c r="B61" s="145">
        <v>10000</v>
      </c>
      <c r="H61" s="181">
        <v>59</v>
      </c>
      <c r="I61" s="182" t="s">
        <v>540</v>
      </c>
      <c r="J61" s="183">
        <v>3073833</v>
      </c>
      <c r="L61" s="181">
        <v>136</v>
      </c>
      <c r="M61" s="182" t="s">
        <v>789</v>
      </c>
      <c r="N61" s="183">
        <v>2676200</v>
      </c>
      <c r="P61" s="181">
        <v>213</v>
      </c>
      <c r="Q61" s="182" t="s">
        <v>466</v>
      </c>
      <c r="R61" s="183">
        <v>2081833</v>
      </c>
      <c r="T61" s="181">
        <v>290</v>
      </c>
      <c r="U61" s="182" t="s">
        <v>770</v>
      </c>
      <c r="V61" s="183">
        <v>1254866</v>
      </c>
      <c r="X61" s="181">
        <v>367</v>
      </c>
      <c r="Y61" s="182" t="s">
        <v>743</v>
      </c>
      <c r="Z61" s="183">
        <v>825266</v>
      </c>
    </row>
    <row r="62" spans="1:26">
      <c r="A62" s="144" t="s">
        <v>185</v>
      </c>
      <c r="B62" s="145">
        <v>10000</v>
      </c>
      <c r="H62" s="181">
        <v>60</v>
      </c>
      <c r="I62" s="182" t="s">
        <v>867</v>
      </c>
      <c r="J62" s="183">
        <v>3071033</v>
      </c>
      <c r="L62" s="181">
        <v>137</v>
      </c>
      <c r="M62" s="184" t="s">
        <v>578</v>
      </c>
      <c r="N62" s="183">
        <v>2674600</v>
      </c>
      <c r="P62" s="181">
        <v>214</v>
      </c>
      <c r="Q62" s="182" t="s">
        <v>142</v>
      </c>
      <c r="R62" s="183">
        <v>2061033</v>
      </c>
      <c r="T62" s="181">
        <v>291</v>
      </c>
      <c r="U62" s="182" t="s">
        <v>661</v>
      </c>
      <c r="V62" s="183">
        <v>1247400</v>
      </c>
      <c r="X62" s="181">
        <v>368</v>
      </c>
      <c r="Y62" s="182" t="s">
        <v>637</v>
      </c>
      <c r="Z62" s="183">
        <v>824600</v>
      </c>
    </row>
    <row r="63" spans="1:26">
      <c r="A63" s="144" t="s">
        <v>57</v>
      </c>
      <c r="B63" s="145">
        <v>10000</v>
      </c>
      <c r="H63" s="181">
        <v>61</v>
      </c>
      <c r="I63" s="182" t="s">
        <v>450</v>
      </c>
      <c r="J63" s="183">
        <v>3063200</v>
      </c>
      <c r="L63" s="181">
        <v>138</v>
      </c>
      <c r="M63" s="182" t="s">
        <v>505</v>
      </c>
      <c r="N63" s="183">
        <v>2672866</v>
      </c>
      <c r="P63" s="181">
        <v>215</v>
      </c>
      <c r="Q63" s="182" t="s">
        <v>747</v>
      </c>
      <c r="R63" s="183">
        <v>2055033</v>
      </c>
      <c r="T63" s="181">
        <v>292</v>
      </c>
      <c r="U63" s="182" t="s">
        <v>711</v>
      </c>
      <c r="V63" s="183">
        <v>1244633</v>
      </c>
      <c r="X63" s="181">
        <v>369</v>
      </c>
      <c r="Y63" s="182" t="s">
        <v>471</v>
      </c>
      <c r="Z63" s="183">
        <v>814033</v>
      </c>
    </row>
    <row r="64" spans="1:26">
      <c r="A64" s="144" t="s">
        <v>107</v>
      </c>
      <c r="B64" s="145">
        <v>10000</v>
      </c>
      <c r="H64" s="181">
        <v>62</v>
      </c>
      <c r="I64" s="182" t="s">
        <v>730</v>
      </c>
      <c r="J64" s="183">
        <v>3059600</v>
      </c>
      <c r="L64" s="181">
        <v>139</v>
      </c>
      <c r="M64" s="182" t="s">
        <v>839</v>
      </c>
      <c r="N64" s="183">
        <v>2672866</v>
      </c>
      <c r="P64" s="181">
        <v>216</v>
      </c>
      <c r="Q64" s="182" t="s">
        <v>863</v>
      </c>
      <c r="R64" s="183">
        <v>2045033</v>
      </c>
      <c r="T64" s="181">
        <v>293</v>
      </c>
      <c r="U64" s="182" t="s">
        <v>845</v>
      </c>
      <c r="V64" s="183">
        <v>1239666</v>
      </c>
      <c r="X64" s="181">
        <v>370</v>
      </c>
      <c r="Y64" s="182" t="s">
        <v>596</v>
      </c>
      <c r="Z64" s="183">
        <v>811800</v>
      </c>
    </row>
    <row r="65" spans="1:26">
      <c r="A65" s="144" t="s">
        <v>169</v>
      </c>
      <c r="B65" s="145">
        <v>10000</v>
      </c>
      <c r="H65" s="181">
        <v>63</v>
      </c>
      <c r="I65" s="182" t="s">
        <v>583</v>
      </c>
      <c r="J65" s="183">
        <v>3046833</v>
      </c>
      <c r="L65" s="181">
        <v>140</v>
      </c>
      <c r="M65" s="182" t="s">
        <v>786</v>
      </c>
      <c r="N65" s="183">
        <v>2670466</v>
      </c>
      <c r="P65" s="181">
        <v>217</v>
      </c>
      <c r="Q65" s="182" t="s">
        <v>790</v>
      </c>
      <c r="R65" s="183">
        <v>2027200</v>
      </c>
      <c r="T65" s="181">
        <v>294</v>
      </c>
      <c r="U65" s="184" t="s">
        <v>233</v>
      </c>
      <c r="V65" s="183">
        <v>1225200</v>
      </c>
      <c r="X65" s="181">
        <v>371</v>
      </c>
      <c r="Y65" s="182" t="s">
        <v>553</v>
      </c>
      <c r="Z65" s="183">
        <v>793666</v>
      </c>
    </row>
    <row r="66" spans="1:26">
      <c r="A66" s="144" t="s">
        <v>106</v>
      </c>
      <c r="B66" s="145">
        <v>10000</v>
      </c>
      <c r="H66" s="181">
        <v>64</v>
      </c>
      <c r="I66" s="182" t="s">
        <v>735</v>
      </c>
      <c r="J66" s="183">
        <v>3035633</v>
      </c>
      <c r="L66" s="181">
        <v>141</v>
      </c>
      <c r="M66" s="182" t="s">
        <v>374</v>
      </c>
      <c r="N66" s="183">
        <v>2662200</v>
      </c>
      <c r="P66" s="181">
        <v>218</v>
      </c>
      <c r="Q66" s="182" t="s">
        <v>606</v>
      </c>
      <c r="R66" s="183">
        <v>2020800</v>
      </c>
      <c r="T66" s="181">
        <v>295</v>
      </c>
      <c r="U66" s="184" t="s">
        <v>785</v>
      </c>
      <c r="V66" s="183">
        <v>1225033</v>
      </c>
      <c r="X66" s="181">
        <v>372</v>
      </c>
      <c r="Y66" s="184" t="s">
        <v>591</v>
      </c>
      <c r="Z66" s="183">
        <v>789233</v>
      </c>
    </row>
    <row r="67" spans="1:26">
      <c r="A67" s="147" t="s">
        <v>170</v>
      </c>
      <c r="B67" s="145">
        <v>10000</v>
      </c>
      <c r="H67" s="181">
        <v>65</v>
      </c>
      <c r="I67" s="184" t="s">
        <v>411</v>
      </c>
      <c r="J67" s="183">
        <v>3035033</v>
      </c>
      <c r="L67" s="181">
        <v>142</v>
      </c>
      <c r="M67" s="182" t="s">
        <v>763</v>
      </c>
      <c r="N67" s="183">
        <v>2656033</v>
      </c>
      <c r="P67" s="181">
        <v>219</v>
      </c>
      <c r="Q67" s="182" t="s">
        <v>416</v>
      </c>
      <c r="R67" s="183">
        <v>1967699</v>
      </c>
      <c r="T67" s="181">
        <v>296</v>
      </c>
      <c r="U67" s="182" t="s">
        <v>334</v>
      </c>
      <c r="V67" s="183">
        <v>1223400</v>
      </c>
      <c r="X67" s="181">
        <v>373</v>
      </c>
      <c r="Y67" s="182" t="s">
        <v>667</v>
      </c>
      <c r="Z67" s="183">
        <v>786200</v>
      </c>
    </row>
    <row r="68" spans="1:26">
      <c r="A68" s="144" t="s">
        <v>58</v>
      </c>
      <c r="B68" s="145">
        <v>10000</v>
      </c>
      <c r="H68" s="181">
        <v>66</v>
      </c>
      <c r="I68" s="182" t="s">
        <v>517</v>
      </c>
      <c r="J68" s="183">
        <v>3016200</v>
      </c>
      <c r="L68" s="181">
        <v>143</v>
      </c>
      <c r="M68" s="182" t="s">
        <v>806</v>
      </c>
      <c r="N68" s="183">
        <v>2655600</v>
      </c>
      <c r="P68" s="181">
        <v>220</v>
      </c>
      <c r="Q68" s="182" t="s">
        <v>402</v>
      </c>
      <c r="R68" s="183">
        <v>1958000</v>
      </c>
      <c r="T68" s="181">
        <v>297</v>
      </c>
      <c r="U68" s="182" t="s">
        <v>778</v>
      </c>
      <c r="V68" s="183">
        <v>1221033</v>
      </c>
      <c r="X68" s="181">
        <v>374</v>
      </c>
      <c r="Y68" s="182" t="s">
        <v>217</v>
      </c>
      <c r="Z68" s="183">
        <v>781666</v>
      </c>
    </row>
    <row r="69" spans="1:26">
      <c r="A69" s="144" t="s">
        <v>187</v>
      </c>
      <c r="B69" s="145">
        <v>10000</v>
      </c>
      <c r="H69" s="181">
        <v>67</v>
      </c>
      <c r="I69" s="184" t="s">
        <v>392</v>
      </c>
      <c r="J69" s="183">
        <v>3001866</v>
      </c>
      <c r="L69" s="181">
        <v>144</v>
      </c>
      <c r="M69" s="182" t="s">
        <v>544</v>
      </c>
      <c r="N69" s="183">
        <v>2655466</v>
      </c>
      <c r="P69" s="181">
        <v>221</v>
      </c>
      <c r="Q69" s="182" t="s">
        <v>733</v>
      </c>
      <c r="R69" s="183">
        <v>1956200</v>
      </c>
      <c r="T69" s="181">
        <v>298</v>
      </c>
      <c r="U69" s="184" t="s">
        <v>355</v>
      </c>
      <c r="V69" s="183">
        <v>1216633</v>
      </c>
      <c r="X69" s="181">
        <v>375</v>
      </c>
      <c r="Y69" s="182" t="s">
        <v>571</v>
      </c>
      <c r="Z69" s="183">
        <v>776033</v>
      </c>
    </row>
    <row r="70" spans="1:26">
      <c r="A70" s="144" t="s">
        <v>104</v>
      </c>
      <c r="B70" s="145">
        <v>10000</v>
      </c>
      <c r="H70" s="181">
        <v>68</v>
      </c>
      <c r="I70" s="182" t="s">
        <v>301</v>
      </c>
      <c r="J70" s="183">
        <v>2996200</v>
      </c>
      <c r="L70" s="181">
        <v>145</v>
      </c>
      <c r="M70" s="182" t="s">
        <v>269</v>
      </c>
      <c r="N70" s="183">
        <v>2655033</v>
      </c>
      <c r="P70" s="181">
        <v>222</v>
      </c>
      <c r="Q70" s="182" t="s">
        <v>850</v>
      </c>
      <c r="R70" s="183">
        <v>1941866</v>
      </c>
      <c r="T70" s="181">
        <v>299</v>
      </c>
      <c r="U70" s="182" t="s">
        <v>387</v>
      </c>
      <c r="V70" s="183">
        <v>1209266</v>
      </c>
      <c r="X70" s="181">
        <v>376</v>
      </c>
      <c r="Y70" s="182" t="s">
        <v>757</v>
      </c>
      <c r="Z70" s="183">
        <v>775600</v>
      </c>
    </row>
    <row r="71" spans="1:26">
      <c r="A71" s="144" t="s">
        <v>82</v>
      </c>
      <c r="B71" s="145">
        <v>10000</v>
      </c>
      <c r="H71" s="181">
        <v>69</v>
      </c>
      <c r="I71" s="182" t="s">
        <v>598</v>
      </c>
      <c r="J71" s="183">
        <v>2993833</v>
      </c>
      <c r="L71" s="181">
        <v>146</v>
      </c>
      <c r="M71" s="182" t="s">
        <v>838</v>
      </c>
      <c r="N71" s="183">
        <v>2654200</v>
      </c>
      <c r="P71" s="181">
        <v>223</v>
      </c>
      <c r="Q71" s="182" t="s">
        <v>787</v>
      </c>
      <c r="R71" s="183">
        <v>1923000</v>
      </c>
      <c r="T71" s="181">
        <v>300</v>
      </c>
      <c r="U71" s="182" t="s">
        <v>797</v>
      </c>
      <c r="V71" s="183">
        <v>1206600</v>
      </c>
      <c r="X71" s="181">
        <v>377</v>
      </c>
      <c r="Y71" s="182" t="s">
        <v>103</v>
      </c>
      <c r="Z71" s="183">
        <v>752833</v>
      </c>
    </row>
    <row r="72" spans="1:26">
      <c r="A72" s="144" t="s">
        <v>183</v>
      </c>
      <c r="B72" s="145">
        <v>10000</v>
      </c>
      <c r="H72" s="181">
        <v>70</v>
      </c>
      <c r="I72" s="182" t="s">
        <v>508</v>
      </c>
      <c r="J72" s="183">
        <v>2992000</v>
      </c>
      <c r="L72" s="181">
        <v>147</v>
      </c>
      <c r="M72" s="182" t="s">
        <v>808</v>
      </c>
      <c r="N72" s="183">
        <v>2654200</v>
      </c>
      <c r="P72" s="181">
        <v>224</v>
      </c>
      <c r="Q72" s="182" t="s">
        <v>844</v>
      </c>
      <c r="R72" s="183">
        <v>1883833</v>
      </c>
      <c r="T72" s="181">
        <v>301</v>
      </c>
      <c r="U72" s="182" t="s">
        <v>432</v>
      </c>
      <c r="V72" s="183">
        <v>1202433</v>
      </c>
      <c r="X72" s="181">
        <v>378</v>
      </c>
      <c r="Y72" s="182" t="s">
        <v>755</v>
      </c>
      <c r="Z72" s="183">
        <v>727033</v>
      </c>
    </row>
    <row r="73" spans="1:26">
      <c r="A73" s="144" t="s">
        <v>193</v>
      </c>
      <c r="B73" s="145">
        <v>10000</v>
      </c>
      <c r="H73" s="181">
        <v>71</v>
      </c>
      <c r="I73" s="182" t="s">
        <v>611</v>
      </c>
      <c r="J73" s="183">
        <v>2983600</v>
      </c>
      <c r="L73" s="181">
        <v>148</v>
      </c>
      <c r="M73" s="182" t="s">
        <v>766</v>
      </c>
      <c r="N73" s="183">
        <v>2650400</v>
      </c>
      <c r="P73" s="181">
        <v>225</v>
      </c>
      <c r="Q73" s="182" t="s">
        <v>363</v>
      </c>
      <c r="R73" s="183">
        <v>1856800</v>
      </c>
      <c r="T73" s="181">
        <v>302</v>
      </c>
      <c r="U73" s="182" t="s">
        <v>513</v>
      </c>
      <c r="V73" s="183">
        <v>1201033</v>
      </c>
      <c r="X73" s="181">
        <v>379</v>
      </c>
      <c r="Y73" s="182" t="s">
        <v>609</v>
      </c>
      <c r="Z73" s="183">
        <v>716833</v>
      </c>
    </row>
    <row r="74" spans="1:26">
      <c r="A74" s="144" t="s">
        <v>110</v>
      </c>
      <c r="B74" s="145">
        <v>10000</v>
      </c>
      <c r="H74" s="181">
        <v>72</v>
      </c>
      <c r="I74" s="182" t="s">
        <v>420</v>
      </c>
      <c r="J74" s="183">
        <v>2974433</v>
      </c>
      <c r="L74" s="181">
        <v>149</v>
      </c>
      <c r="M74" s="182" t="s">
        <v>281</v>
      </c>
      <c r="N74" s="183">
        <v>2634200</v>
      </c>
      <c r="P74" s="181">
        <v>226</v>
      </c>
      <c r="Q74" s="184" t="s">
        <v>447</v>
      </c>
      <c r="R74" s="183">
        <v>1846200</v>
      </c>
      <c r="T74" s="181">
        <v>303</v>
      </c>
      <c r="U74" s="182" t="s">
        <v>236</v>
      </c>
      <c r="V74" s="183">
        <v>1198866</v>
      </c>
      <c r="X74" s="181">
        <v>380</v>
      </c>
      <c r="Y74" s="182" t="s">
        <v>342</v>
      </c>
      <c r="Z74" s="183">
        <v>630033</v>
      </c>
    </row>
    <row r="75" spans="1:26">
      <c r="A75" s="144" t="s">
        <v>55</v>
      </c>
      <c r="B75" s="145">
        <v>10000</v>
      </c>
      <c r="H75" s="181">
        <v>73</v>
      </c>
      <c r="I75" s="182" t="s">
        <v>214</v>
      </c>
      <c r="J75" s="183">
        <v>2972433</v>
      </c>
      <c r="L75" s="181">
        <v>150</v>
      </c>
      <c r="M75" s="182" t="s">
        <v>871</v>
      </c>
      <c r="N75" s="183">
        <v>2627400</v>
      </c>
      <c r="P75" s="181">
        <v>227</v>
      </c>
      <c r="Q75" s="182" t="s">
        <v>574</v>
      </c>
      <c r="R75" s="183">
        <v>1843033</v>
      </c>
      <c r="T75" s="181">
        <v>304</v>
      </c>
      <c r="U75" s="182" t="s">
        <v>483</v>
      </c>
      <c r="V75" s="183">
        <v>1186800</v>
      </c>
      <c r="X75" s="181">
        <v>381</v>
      </c>
      <c r="Y75" s="182" t="s">
        <v>470</v>
      </c>
      <c r="Z75" s="183">
        <v>612200</v>
      </c>
    </row>
    <row r="76" spans="1:26">
      <c r="A76" s="144" t="s">
        <v>173</v>
      </c>
      <c r="B76" s="145">
        <v>10000</v>
      </c>
      <c r="H76" s="181">
        <v>74</v>
      </c>
      <c r="I76" s="182" t="s">
        <v>556</v>
      </c>
      <c r="J76" s="183">
        <v>2969866</v>
      </c>
      <c r="L76" s="181">
        <v>151</v>
      </c>
      <c r="M76" s="182" t="s">
        <v>701</v>
      </c>
      <c r="N76" s="183">
        <v>2626033</v>
      </c>
      <c r="P76" s="181">
        <v>228</v>
      </c>
      <c r="Q76" s="184" t="s">
        <v>830</v>
      </c>
      <c r="R76" s="183">
        <v>1841600</v>
      </c>
      <c r="T76" s="181">
        <v>305</v>
      </c>
      <c r="U76" s="182" t="s">
        <v>258</v>
      </c>
      <c r="V76" s="183">
        <v>1184000</v>
      </c>
      <c r="X76" s="181">
        <v>382</v>
      </c>
      <c r="Y76" s="182" t="s">
        <v>252</v>
      </c>
      <c r="Z76" s="183">
        <v>597200</v>
      </c>
    </row>
    <row r="77" spans="1:26">
      <c r="A77" s="144" t="s">
        <v>101</v>
      </c>
      <c r="B77" s="145">
        <v>10000</v>
      </c>
      <c r="H77" s="181">
        <v>75</v>
      </c>
      <c r="I77" s="182" t="s">
        <v>128</v>
      </c>
      <c r="J77" s="183">
        <v>2954666</v>
      </c>
      <c r="L77" s="181">
        <v>152</v>
      </c>
      <c r="M77" s="182" t="s">
        <v>216</v>
      </c>
      <c r="N77" s="183">
        <v>2625200</v>
      </c>
      <c r="P77" s="181">
        <v>229</v>
      </c>
      <c r="Q77" s="182" t="s">
        <v>117</v>
      </c>
      <c r="R77" s="183">
        <v>1835033</v>
      </c>
      <c r="T77" s="181">
        <v>306</v>
      </c>
      <c r="U77" s="182" t="s">
        <v>271</v>
      </c>
      <c r="V77" s="183">
        <v>1177200</v>
      </c>
      <c r="X77" s="181">
        <v>383</v>
      </c>
      <c r="Y77" s="182" t="s">
        <v>683</v>
      </c>
      <c r="Z77" s="183">
        <v>566233</v>
      </c>
    </row>
    <row r="78" spans="1:26">
      <c r="A78" s="144" t="s">
        <v>196</v>
      </c>
      <c r="B78" s="145">
        <v>50000</v>
      </c>
      <c r="H78" s="181">
        <v>76</v>
      </c>
      <c r="I78" s="182" t="s">
        <v>482</v>
      </c>
      <c r="J78" s="183">
        <v>2953866</v>
      </c>
      <c r="L78" s="181">
        <v>153</v>
      </c>
      <c r="M78" s="182" t="s">
        <v>707</v>
      </c>
      <c r="N78" s="183">
        <v>2621633</v>
      </c>
      <c r="P78" s="181">
        <v>230</v>
      </c>
      <c r="Q78" s="182" t="s">
        <v>204</v>
      </c>
      <c r="R78" s="183">
        <v>1816033</v>
      </c>
      <c r="T78" s="181">
        <v>307</v>
      </c>
      <c r="U78" s="182" t="s">
        <v>152</v>
      </c>
      <c r="V78" s="183">
        <v>1168866</v>
      </c>
      <c r="X78" s="181">
        <v>384</v>
      </c>
      <c r="Y78" s="182" t="s">
        <v>712</v>
      </c>
      <c r="Z78" s="183">
        <v>565433</v>
      </c>
    </row>
    <row r="79" spans="1:26">
      <c r="A79" s="144" t="s">
        <v>63</v>
      </c>
      <c r="B79" s="145">
        <v>10000</v>
      </c>
      <c r="H79" s="181">
        <v>77</v>
      </c>
      <c r="I79" s="182" t="s">
        <v>329</v>
      </c>
      <c r="J79" s="183">
        <v>2950233</v>
      </c>
      <c r="L79" s="181">
        <v>154</v>
      </c>
      <c r="M79" s="182" t="s">
        <v>729</v>
      </c>
      <c r="N79" s="183">
        <v>2619600</v>
      </c>
      <c r="P79" s="181">
        <v>231</v>
      </c>
      <c r="Q79" s="182" t="s">
        <v>259</v>
      </c>
      <c r="R79" s="183">
        <v>1758233</v>
      </c>
      <c r="T79" s="181">
        <v>308</v>
      </c>
      <c r="U79" s="182" t="s">
        <v>377</v>
      </c>
      <c r="V79" s="183">
        <v>1161600</v>
      </c>
      <c r="X79" s="181">
        <v>385</v>
      </c>
      <c r="Y79" s="182" t="s">
        <v>750</v>
      </c>
      <c r="Z79" s="183">
        <v>532833</v>
      </c>
    </row>
    <row r="80" spans="1:26">
      <c r="A80" s="144" t="s">
        <v>43</v>
      </c>
      <c r="B80" s="145">
        <v>10000</v>
      </c>
    </row>
    <row r="81" spans="1:2">
      <c r="A81" s="144" t="s">
        <v>199</v>
      </c>
      <c r="B81" s="145">
        <v>0</v>
      </c>
    </row>
    <row r="82" spans="1:2">
      <c r="A82" s="144" t="s">
        <v>97</v>
      </c>
      <c r="B82" s="145">
        <v>10000</v>
      </c>
    </row>
    <row r="83" spans="1:2">
      <c r="A83" s="144" t="s">
        <v>75</v>
      </c>
      <c r="B83" s="145">
        <v>10000</v>
      </c>
    </row>
    <row r="84" spans="1:2">
      <c r="A84" s="144" t="s">
        <v>79</v>
      </c>
      <c r="B84" s="145">
        <v>10000</v>
      </c>
    </row>
    <row r="85" spans="1:2">
      <c r="A85" s="144" t="s">
        <v>191</v>
      </c>
      <c r="B85" s="145">
        <v>10000</v>
      </c>
    </row>
    <row r="86" spans="1:2">
      <c r="A86" s="147" t="s">
        <v>108</v>
      </c>
      <c r="B86" s="145">
        <v>10000</v>
      </c>
    </row>
    <row r="87" spans="1:2">
      <c r="A87" s="144" t="s">
        <v>33</v>
      </c>
      <c r="B87" s="145">
        <v>10000</v>
      </c>
    </row>
    <row r="88" spans="1:2">
      <c r="A88" s="144" t="s">
        <v>200</v>
      </c>
      <c r="B88" s="145">
        <v>0</v>
      </c>
    </row>
    <row r="89" spans="1:2">
      <c r="A89" s="144" t="s">
        <v>47</v>
      </c>
      <c r="B89" s="145">
        <v>10000</v>
      </c>
    </row>
    <row r="90" spans="1:2">
      <c r="A90" s="144" t="s">
        <v>197</v>
      </c>
      <c r="B90" s="145">
        <v>0</v>
      </c>
    </row>
    <row r="91" spans="1:2">
      <c r="A91" s="144" t="s">
        <v>207</v>
      </c>
      <c r="B91" s="145">
        <v>10000</v>
      </c>
    </row>
    <row r="92" spans="1:2">
      <c r="A92" s="144" t="s">
        <v>54</v>
      </c>
      <c r="B92" s="145">
        <v>10000</v>
      </c>
    </row>
    <row r="93" spans="1:2">
      <c r="A93" s="144" t="s">
        <v>190</v>
      </c>
      <c r="B93" s="145">
        <v>10000</v>
      </c>
    </row>
    <row r="94" spans="1:2">
      <c r="A94" s="144" t="s">
        <v>181</v>
      </c>
      <c r="B94" s="145">
        <v>10000</v>
      </c>
    </row>
    <row r="95" spans="1:2">
      <c r="A95" s="144" t="s">
        <v>198</v>
      </c>
      <c r="B95" s="145">
        <v>0</v>
      </c>
    </row>
    <row r="96" spans="1:2">
      <c r="A96" s="144" t="s">
        <v>201</v>
      </c>
      <c r="B96" s="145">
        <v>0</v>
      </c>
    </row>
    <row r="97" spans="1:2">
      <c r="A97" s="144" t="s">
        <v>202</v>
      </c>
      <c r="B97" s="145">
        <v>0</v>
      </c>
    </row>
    <row r="98" spans="1:2">
      <c r="A98" s="144" t="s">
        <v>44</v>
      </c>
      <c r="B98" s="145">
        <v>10000</v>
      </c>
    </row>
    <row r="99" spans="1:2">
      <c r="A99" s="144" t="s">
        <v>69</v>
      </c>
      <c r="B99" s="145">
        <v>10000</v>
      </c>
    </row>
  </sheetData>
  <conditionalFormatting sqref="E8:E17">
    <cfRule type="duplicateValues" dxfId="12" priority="14"/>
  </conditionalFormatting>
  <conditionalFormatting sqref="E18:E19">
    <cfRule type="duplicateValues" dxfId="11" priority="13"/>
  </conditionalFormatting>
  <conditionalFormatting sqref="U68">
    <cfRule type="duplicateValues" dxfId="10" priority="10"/>
  </conditionalFormatting>
  <conditionalFormatting sqref="Y64:Y67">
    <cfRule type="duplicateValues" dxfId="9" priority="7"/>
  </conditionalFormatting>
  <conditionalFormatting sqref="M2">
    <cfRule type="duplicateValues" dxfId="8" priority="6"/>
  </conditionalFormatting>
  <conditionalFormatting sqref="Q2">
    <cfRule type="duplicateValues" dxfId="7" priority="5"/>
  </conditionalFormatting>
  <conditionalFormatting sqref="U7:U8 U3:U5 Q3:Q79 M55:M79 U10:U29">
    <cfRule type="duplicateValues" dxfId="6" priority="4"/>
  </conditionalFormatting>
  <conditionalFormatting sqref="U6">
    <cfRule type="duplicateValues" dxfId="5" priority="3"/>
  </conditionalFormatting>
  <conditionalFormatting sqref="Y3:Y63 U30:U67 U69:U79 I2:I79 M3:M54 Y68:Y79">
    <cfRule type="duplicateValues" dxfId="4" priority="15"/>
  </conditionalFormatting>
  <conditionalFormatting sqref="U2">
    <cfRule type="duplicateValues" dxfId="3" priority="2"/>
  </conditionalFormatting>
  <conditionalFormatting sqref="Y2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3"/>
  </sheetPr>
  <dimension ref="A1:Q56"/>
  <sheetViews>
    <sheetView zoomScaleNormal="100" workbookViewId="0">
      <pane xSplit="4" ySplit="2" topLeftCell="E3" activePane="bottomRight" state="frozen"/>
      <selection pane="topRight" activeCell="B1" sqref="B1"/>
      <selection pane="bottomLeft" activeCell="A2" sqref="A2"/>
      <selection pane="bottomRight" activeCell="N37" sqref="N1:P37"/>
    </sheetView>
  </sheetViews>
  <sheetFormatPr defaultColWidth="60.125" defaultRowHeight="10.9"/>
  <cols>
    <col min="1" max="1" width="3.875" style="1" bestFit="1" customWidth="1"/>
    <col min="2" max="2" width="5.125" style="1" bestFit="1" customWidth="1"/>
    <col min="3" max="3" width="1.625" style="1" customWidth="1"/>
    <col min="4" max="4" width="15.75" style="1" customWidth="1"/>
    <col min="5" max="7" width="6.75" style="2" customWidth="1"/>
    <col min="8" max="8" width="1.875" style="1" customWidth="1"/>
    <col min="9" max="9" width="15.75" style="1" customWidth="1"/>
    <col min="10" max="10" width="6.75" style="1" customWidth="1"/>
    <col min="11" max="11" width="6.75" style="78" customWidth="1"/>
    <col min="12" max="12" width="6.75" style="1" customWidth="1"/>
    <col min="13" max="13" width="2.125" style="1" customWidth="1"/>
    <col min="14" max="14" width="7.75" style="1" customWidth="1"/>
    <col min="15" max="15" width="2.375" style="1" customWidth="1"/>
    <col min="16" max="16" width="8" style="2" bestFit="1" customWidth="1"/>
    <col min="17" max="17" width="11.125" style="86" bestFit="1" customWidth="1"/>
    <col min="18" max="18" width="2.375" style="1" customWidth="1"/>
    <col min="19" max="28" width="7.75" style="1" customWidth="1"/>
    <col min="29" max="16384" width="60.125" style="1"/>
  </cols>
  <sheetData>
    <row r="1" spans="1:17" ht="11.55" thickBot="1">
      <c r="A1" s="2">
        <f>SUM(E3:E56,J3:J47)</f>
        <v>5390</v>
      </c>
      <c r="B1" s="4">
        <f>SUM(A1)/14</f>
        <v>385</v>
      </c>
    </row>
    <row r="2" spans="1:17" s="3" customFormat="1" ht="23.45" customHeight="1" thickBot="1">
      <c r="D2" s="60" t="s">
        <v>49</v>
      </c>
      <c r="E2" s="61" t="s">
        <v>50</v>
      </c>
      <c r="F2" s="70" t="s">
        <v>589</v>
      </c>
      <c r="G2" s="63" t="s">
        <v>30</v>
      </c>
      <c r="I2" s="60" t="s">
        <v>49</v>
      </c>
      <c r="J2" s="61" t="s">
        <v>50</v>
      </c>
      <c r="K2" s="79" t="s">
        <v>589</v>
      </c>
      <c r="L2" s="63" t="s">
        <v>30</v>
      </c>
      <c r="P2" s="85"/>
      <c r="Q2" s="87"/>
    </row>
    <row r="3" spans="1:17">
      <c r="A3" s="17" t="s">
        <v>156</v>
      </c>
      <c r="B3" s="17">
        <f>SUM(B1)*70</f>
        <v>26950</v>
      </c>
      <c r="D3" s="5" t="s">
        <v>61</v>
      </c>
      <c r="E3" s="6">
        <f>COUNTIF(Selections!$F$1:$AF$387,D3)</f>
        <v>97</v>
      </c>
      <c r="F3" s="72">
        <f>E3/$B$1</f>
        <v>0.25194805194805192</v>
      </c>
      <c r="G3" s="67" t="s">
        <v>25</v>
      </c>
      <c r="I3" s="11" t="s">
        <v>75</v>
      </c>
      <c r="J3" s="12">
        <f>COUNTIF(Selections!$F$1:$AF$387,I3)</f>
        <v>99</v>
      </c>
      <c r="K3" s="80">
        <f t="shared" ref="K3:K47" si="0">J3/$B$1</f>
        <v>0.25714285714285712</v>
      </c>
      <c r="L3" s="64" t="s">
        <v>24</v>
      </c>
    </row>
    <row r="4" spans="1:17">
      <c r="A4" s="17"/>
      <c r="B4" s="17">
        <f>SUM(B3)-B6</f>
        <v>0</v>
      </c>
      <c r="D4" s="7" t="s">
        <v>56</v>
      </c>
      <c r="E4" s="8">
        <f>COUNTIF(Selections!$F$1:$AF$387,D4)</f>
        <v>26</v>
      </c>
      <c r="F4" s="73">
        <f t="shared" ref="F4:F56" si="1">E4/$B$1</f>
        <v>6.7532467532467527E-2</v>
      </c>
      <c r="G4" s="68" t="s">
        <v>25</v>
      </c>
      <c r="I4" s="13" t="s">
        <v>180</v>
      </c>
      <c r="J4" s="14">
        <f>COUNTIF(Selections!$F$1:$AF$387,I4)</f>
        <v>15</v>
      </c>
      <c r="K4" s="81">
        <f t="shared" si="0"/>
        <v>3.896103896103896E-2</v>
      </c>
      <c r="L4" s="65" t="s">
        <v>24</v>
      </c>
    </row>
    <row r="5" spans="1:17" ht="11.55" thickBot="1">
      <c r="A5" s="17"/>
      <c r="B5" s="17"/>
      <c r="D5" s="7" t="s">
        <v>71</v>
      </c>
      <c r="E5" s="8">
        <f>COUNTIF(Selections!$F$1:$AF$387,D5)</f>
        <v>1</v>
      </c>
      <c r="F5" s="73">
        <f t="shared" si="1"/>
        <v>2.5974025974025974E-3</v>
      </c>
      <c r="G5" s="68" t="s">
        <v>25</v>
      </c>
      <c r="I5" s="13" t="s">
        <v>181</v>
      </c>
      <c r="J5" s="14">
        <f>COUNTIF(Selections!$F$1:$AF$387,I5)</f>
        <v>23</v>
      </c>
      <c r="K5" s="81">
        <f t="shared" si="0"/>
        <v>5.9740259740259739E-2</v>
      </c>
      <c r="L5" s="65" t="s">
        <v>24</v>
      </c>
    </row>
    <row r="6" spans="1:17">
      <c r="A6" s="17"/>
      <c r="B6" s="17">
        <f>SUM(B7:B17)</f>
        <v>26950</v>
      </c>
      <c r="D6" s="7" t="s">
        <v>70</v>
      </c>
      <c r="E6" s="8">
        <f>COUNTIF(Selections!$F$1:$AF$387,D6)</f>
        <v>7</v>
      </c>
      <c r="F6" s="73">
        <f t="shared" si="1"/>
        <v>1.8181818181818181E-2</v>
      </c>
      <c r="G6" s="68" t="s">
        <v>25</v>
      </c>
      <c r="I6" s="13" t="s">
        <v>169</v>
      </c>
      <c r="J6" s="14">
        <f>COUNTIF(Selections!$F$1:$AF$387,I6)</f>
        <v>35</v>
      </c>
      <c r="K6" s="81">
        <f t="shared" si="0"/>
        <v>9.0909090909090912E-2</v>
      </c>
      <c r="L6" s="65" t="s">
        <v>24</v>
      </c>
      <c r="P6" s="90"/>
      <c r="Q6" s="91" t="s">
        <v>874</v>
      </c>
    </row>
    <row r="7" spans="1:17" ht="11.55" thickBot="1">
      <c r="A7" s="17" t="s">
        <v>157</v>
      </c>
      <c r="B7" s="17">
        <f>SUM(B3)*0.45</f>
        <v>12127.5</v>
      </c>
      <c r="D7" s="7" t="s">
        <v>41</v>
      </c>
      <c r="E7" s="8">
        <f>COUNTIF(Selections!$F$1:$AF$387,D7)</f>
        <v>85</v>
      </c>
      <c r="F7" s="73">
        <f t="shared" si="1"/>
        <v>0.22077922077922077</v>
      </c>
      <c r="G7" s="68" t="s">
        <v>25</v>
      </c>
      <c r="I7" s="13" t="s">
        <v>82</v>
      </c>
      <c r="J7" s="14">
        <f>COUNTIF(Selections!$F$1:$AF$387,I7)</f>
        <v>79</v>
      </c>
      <c r="K7" s="81">
        <f t="shared" si="0"/>
        <v>0.20519480519480521</v>
      </c>
      <c r="L7" s="65" t="s">
        <v>24</v>
      </c>
      <c r="P7" s="102"/>
      <c r="Q7" s="103">
        <v>26950</v>
      </c>
    </row>
    <row r="8" spans="1:17" ht="11.55" thickBot="1">
      <c r="A8" s="17" t="s">
        <v>158</v>
      </c>
      <c r="B8" s="17">
        <f>SUM(B3)*0.2</f>
        <v>5390</v>
      </c>
      <c r="D8" s="7" t="s">
        <v>46</v>
      </c>
      <c r="E8" s="8">
        <f>COUNTIF(Selections!$F$1:$AF$387,D8)</f>
        <v>27</v>
      </c>
      <c r="F8" s="73">
        <f t="shared" si="1"/>
        <v>7.0129870129870125E-2</v>
      </c>
      <c r="G8" s="68" t="s">
        <v>25</v>
      </c>
      <c r="I8" s="13" t="s">
        <v>182</v>
      </c>
      <c r="J8" s="14">
        <f>COUNTIF(Selections!$F$1:$AF$387,I8)</f>
        <v>31</v>
      </c>
      <c r="K8" s="81">
        <f t="shared" si="0"/>
        <v>8.0519480519480519E-2</v>
      </c>
      <c r="L8" s="65" t="s">
        <v>24</v>
      </c>
      <c r="P8" s="100" t="s">
        <v>773</v>
      </c>
      <c r="Q8" s="101" t="s">
        <v>774</v>
      </c>
    </row>
    <row r="9" spans="1:17" ht="11.55" thickTop="1">
      <c r="A9" s="17" t="s">
        <v>159</v>
      </c>
      <c r="B9" s="17">
        <f>SUM(B3)*0.1</f>
        <v>2695</v>
      </c>
      <c r="D9" s="7" t="s">
        <v>65</v>
      </c>
      <c r="E9" s="8">
        <f>COUNTIF(Selections!$F$1:$AF$387,D9)</f>
        <v>131</v>
      </c>
      <c r="F9" s="73">
        <f t="shared" si="1"/>
        <v>0.34025974025974026</v>
      </c>
      <c r="G9" s="68" t="s">
        <v>25</v>
      </c>
      <c r="I9" s="13" t="s">
        <v>183</v>
      </c>
      <c r="J9" s="14">
        <f>COUNTIF(Selections!$F$1:$AF$387,I9)</f>
        <v>16</v>
      </c>
      <c r="K9" s="81">
        <f t="shared" si="0"/>
        <v>4.1558441558441558E-2</v>
      </c>
      <c r="L9" s="65" t="s">
        <v>24</v>
      </c>
      <c r="P9" s="92" t="s">
        <v>157</v>
      </c>
      <c r="Q9" s="93">
        <v>8000</v>
      </c>
    </row>
    <row r="10" spans="1:17">
      <c r="A10" s="17" t="s">
        <v>160</v>
      </c>
      <c r="B10" s="17">
        <f>SUM(B3)*0.07</f>
        <v>1886.5000000000002</v>
      </c>
      <c r="D10" s="7" t="s">
        <v>34</v>
      </c>
      <c r="E10" s="8">
        <f>COUNTIF(Selections!$F$1:$AF$387,D10)</f>
        <v>26</v>
      </c>
      <c r="F10" s="73">
        <f t="shared" si="1"/>
        <v>6.7532467532467527E-2</v>
      </c>
      <c r="G10" s="68" t="s">
        <v>25</v>
      </c>
      <c r="I10" s="13" t="s">
        <v>86</v>
      </c>
      <c r="J10" s="14">
        <f>COUNTIF(Selections!$F$1:$AF$387,I10)</f>
        <v>208</v>
      </c>
      <c r="K10" s="81">
        <f t="shared" si="0"/>
        <v>0.54025974025974022</v>
      </c>
      <c r="L10" s="65" t="s">
        <v>24</v>
      </c>
      <c r="P10" s="94" t="s">
        <v>158</v>
      </c>
      <c r="Q10" s="95">
        <v>4500</v>
      </c>
    </row>
    <row r="11" spans="1:17">
      <c r="A11" s="17" t="s">
        <v>161</v>
      </c>
      <c r="B11" s="17">
        <f>SUM(B3)*0.05</f>
        <v>1347.5</v>
      </c>
      <c r="D11" s="7" t="s">
        <v>35</v>
      </c>
      <c r="E11" s="8">
        <f>COUNTIF(Selections!$F$1:$AF$387,D11)</f>
        <v>29</v>
      </c>
      <c r="F11" s="73">
        <f t="shared" si="1"/>
        <v>7.5324675324675322E-2</v>
      </c>
      <c r="G11" s="68" t="s">
        <v>25</v>
      </c>
      <c r="I11" s="13" t="s">
        <v>184</v>
      </c>
      <c r="J11" s="14">
        <f>COUNTIF(Selections!$F$1:$AF$387,I11)</f>
        <v>51</v>
      </c>
      <c r="K11" s="81">
        <f t="shared" si="0"/>
        <v>0.13246753246753246</v>
      </c>
      <c r="L11" s="65" t="s">
        <v>24</v>
      </c>
      <c r="P11" s="94" t="s">
        <v>159</v>
      </c>
      <c r="Q11" s="95">
        <v>3500</v>
      </c>
    </row>
    <row r="12" spans="1:17">
      <c r="A12" s="17" t="s">
        <v>162</v>
      </c>
      <c r="B12" s="17">
        <f>SUM(B3)*0.03</f>
        <v>808.5</v>
      </c>
      <c r="D12" s="7" t="s">
        <v>94</v>
      </c>
      <c r="E12" s="8">
        <f>COUNTIF(Selections!$F$1:$AF$387,D12)</f>
        <v>199</v>
      </c>
      <c r="F12" s="73">
        <f t="shared" si="1"/>
        <v>0.51688311688311683</v>
      </c>
      <c r="G12" s="68" t="s">
        <v>25</v>
      </c>
      <c r="I12" s="13" t="s">
        <v>185</v>
      </c>
      <c r="J12" s="14">
        <f>COUNTIF(Selections!$F$1:$AF$387,I12)</f>
        <v>7</v>
      </c>
      <c r="K12" s="81">
        <f t="shared" si="0"/>
        <v>1.8181818181818181E-2</v>
      </c>
      <c r="L12" s="65" t="s">
        <v>24</v>
      </c>
      <c r="P12" s="94" t="s">
        <v>160</v>
      </c>
      <c r="Q12" s="95">
        <v>2430</v>
      </c>
    </row>
    <row r="13" spans="1:17">
      <c r="A13" s="17" t="s">
        <v>163</v>
      </c>
      <c r="B13" s="17">
        <f>SUM(B3)*0.025</f>
        <v>673.75</v>
      </c>
      <c r="D13" s="7" t="s">
        <v>52</v>
      </c>
      <c r="E13" s="8">
        <f>COUNTIF(Selections!$F$1:$AF$387,D13)</f>
        <v>33</v>
      </c>
      <c r="F13" s="73">
        <f t="shared" si="1"/>
        <v>8.5714285714285715E-2</v>
      </c>
      <c r="G13" s="68" t="s">
        <v>25</v>
      </c>
      <c r="I13" s="13" t="s">
        <v>111</v>
      </c>
      <c r="J13" s="14">
        <f>COUNTIF(Selections!$F$1:$AF$387,I13)</f>
        <v>16</v>
      </c>
      <c r="K13" s="81">
        <f t="shared" si="0"/>
        <v>4.1558441558441558E-2</v>
      </c>
      <c r="L13" s="65" t="s">
        <v>24</v>
      </c>
      <c r="P13" s="94" t="s">
        <v>161</v>
      </c>
      <c r="Q13" s="95">
        <v>2000</v>
      </c>
    </row>
    <row r="14" spans="1:17" ht="11.55" thickBot="1">
      <c r="A14" s="17" t="s">
        <v>164</v>
      </c>
      <c r="B14" s="17">
        <f>SUM(B3)*0.02</f>
        <v>539</v>
      </c>
      <c r="D14" s="9" t="s">
        <v>53</v>
      </c>
      <c r="E14" s="10">
        <f>COUNTIF(Selections!$F$1:$AF$387,D14)</f>
        <v>109</v>
      </c>
      <c r="F14" s="74">
        <f t="shared" si="1"/>
        <v>0.2831168831168831</v>
      </c>
      <c r="G14" s="69" t="s">
        <v>25</v>
      </c>
      <c r="I14" s="13" t="s">
        <v>186</v>
      </c>
      <c r="J14" s="14">
        <f>COUNTIF(Selections!$F$1:$AF$387,I14)</f>
        <v>9</v>
      </c>
      <c r="K14" s="81">
        <f t="shared" si="0"/>
        <v>2.3376623376623377E-2</v>
      </c>
      <c r="L14" s="65" t="s">
        <v>24</v>
      </c>
      <c r="P14" s="94" t="s">
        <v>162</v>
      </c>
      <c r="Q14" s="95">
        <v>1500</v>
      </c>
    </row>
    <row r="15" spans="1:17">
      <c r="A15" s="17" t="s">
        <v>165</v>
      </c>
      <c r="B15" s="17">
        <f>SUM(B3)*0.015</f>
        <v>404.25</v>
      </c>
      <c r="D15" s="11" t="s">
        <v>101</v>
      </c>
      <c r="E15" s="12">
        <f>COUNTIF(Selections!$F$1:$AF$387,D15)</f>
        <v>14</v>
      </c>
      <c r="F15" s="75">
        <f t="shared" si="1"/>
        <v>3.6363636363636362E-2</v>
      </c>
      <c r="G15" s="64" t="s">
        <v>27</v>
      </c>
      <c r="I15" s="13" t="s">
        <v>85</v>
      </c>
      <c r="J15" s="14">
        <f>COUNTIF(Selections!$F$1:$AF$387,I15)</f>
        <v>3</v>
      </c>
      <c r="K15" s="81">
        <f t="shared" si="0"/>
        <v>7.7922077922077922E-3</v>
      </c>
      <c r="L15" s="65" t="s">
        <v>24</v>
      </c>
      <c r="P15" s="94" t="s">
        <v>163</v>
      </c>
      <c r="Q15" s="95">
        <v>1300</v>
      </c>
    </row>
    <row r="16" spans="1:17">
      <c r="A16" s="17" t="s">
        <v>166</v>
      </c>
      <c r="B16" s="17">
        <f>SUM(B3)*0.01</f>
        <v>269.5</v>
      </c>
      <c r="D16" s="13" t="s">
        <v>80</v>
      </c>
      <c r="E16" s="14">
        <f>COUNTIF(Selections!$F$1:$AF$387,D16)</f>
        <v>2</v>
      </c>
      <c r="F16" s="76">
        <f t="shared" si="1"/>
        <v>5.1948051948051948E-3</v>
      </c>
      <c r="G16" s="65" t="s">
        <v>27</v>
      </c>
      <c r="I16" s="13" t="s">
        <v>110</v>
      </c>
      <c r="J16" s="14">
        <f>COUNTIF(Selections!$F$1:$AF$387,I16)</f>
        <v>61</v>
      </c>
      <c r="K16" s="81">
        <f t="shared" si="0"/>
        <v>0.15844155844155844</v>
      </c>
      <c r="L16" s="65" t="s">
        <v>24</v>
      </c>
      <c r="P16" s="94" t="s">
        <v>164</v>
      </c>
      <c r="Q16" s="95">
        <v>1200</v>
      </c>
    </row>
    <row r="17" spans="1:17">
      <c r="A17" s="17" t="s">
        <v>242</v>
      </c>
      <c r="B17" s="17">
        <f>SUM(B3)*0.03</f>
        <v>808.5</v>
      </c>
      <c r="D17" s="13" t="s">
        <v>170</v>
      </c>
      <c r="E17" s="14">
        <f>COUNTIF(Selections!$F$1:$AF$387,D17)</f>
        <v>76</v>
      </c>
      <c r="F17" s="76">
        <f t="shared" si="1"/>
        <v>0.19740259740259741</v>
      </c>
      <c r="G17" s="65" t="s">
        <v>27</v>
      </c>
      <c r="I17" s="13" t="s">
        <v>187</v>
      </c>
      <c r="J17" s="14">
        <f>COUNTIF(Selections!$F$1:$AF$387,I17)</f>
        <v>33</v>
      </c>
      <c r="K17" s="81">
        <f t="shared" si="0"/>
        <v>8.5714285714285715E-2</v>
      </c>
      <c r="L17" s="65" t="s">
        <v>24</v>
      </c>
      <c r="P17" s="94" t="s">
        <v>165</v>
      </c>
      <c r="Q17" s="95">
        <v>1100</v>
      </c>
    </row>
    <row r="18" spans="1:17">
      <c r="D18" s="13" t="s">
        <v>104</v>
      </c>
      <c r="E18" s="14">
        <f>COUNTIF(Selections!$F$1:$AF$387,D18)</f>
        <v>16</v>
      </c>
      <c r="F18" s="76">
        <f t="shared" si="1"/>
        <v>4.1558441558441558E-2</v>
      </c>
      <c r="G18" s="65" t="s">
        <v>27</v>
      </c>
      <c r="I18" s="13" t="s">
        <v>188</v>
      </c>
      <c r="J18" s="14">
        <f>COUNTIF(Selections!$F$1:$AF$387,I18)</f>
        <v>21</v>
      </c>
      <c r="K18" s="81">
        <f t="shared" si="0"/>
        <v>5.4545454545454543E-2</v>
      </c>
      <c r="L18" s="65" t="s">
        <v>24</v>
      </c>
      <c r="P18" s="94" t="s">
        <v>166</v>
      </c>
      <c r="Q18" s="95">
        <v>1000</v>
      </c>
    </row>
    <row r="19" spans="1:17">
      <c r="D19" s="13" t="s">
        <v>39</v>
      </c>
      <c r="E19" s="14">
        <f>COUNTIF(Selections!$F$1:$AF$387,D19)</f>
        <v>21</v>
      </c>
      <c r="F19" s="76">
        <f t="shared" si="1"/>
        <v>5.4545454545454543E-2</v>
      </c>
      <c r="G19" s="65" t="s">
        <v>27</v>
      </c>
      <c r="I19" s="13" t="s">
        <v>189</v>
      </c>
      <c r="J19" s="14">
        <f>COUNTIF(Selections!$F$1:$AF$387,I19)</f>
        <v>89</v>
      </c>
      <c r="K19" s="81">
        <f t="shared" si="0"/>
        <v>0.23116883116883116</v>
      </c>
      <c r="L19" s="65" t="s">
        <v>24</v>
      </c>
      <c r="P19" s="94" t="s">
        <v>242</v>
      </c>
      <c r="Q19" s="95">
        <v>420</v>
      </c>
    </row>
    <row r="20" spans="1:17">
      <c r="D20" s="13" t="s">
        <v>33</v>
      </c>
      <c r="E20" s="14">
        <f>COUNTIF(Selections!$F$1:$AF$387,D20)</f>
        <v>21</v>
      </c>
      <c r="F20" s="76">
        <f t="shared" si="1"/>
        <v>5.4545454545454543E-2</v>
      </c>
      <c r="G20" s="65" t="s">
        <v>27</v>
      </c>
      <c r="I20" s="13" t="s">
        <v>77</v>
      </c>
      <c r="J20" s="14">
        <f>COUNTIF(Selections!$F$1:$AF$387,I20)</f>
        <v>104</v>
      </c>
      <c r="K20" s="81">
        <f t="shared" si="0"/>
        <v>0.27012987012987011</v>
      </c>
      <c r="L20" s="65" t="s">
        <v>24</v>
      </c>
      <c r="P20" s="96" t="s">
        <v>771</v>
      </c>
      <c r="Q20" s="97" t="s">
        <v>775</v>
      </c>
    </row>
    <row r="21" spans="1:17" ht="11.55" thickBot="1">
      <c r="D21" s="13" t="s">
        <v>100</v>
      </c>
      <c r="E21" s="14">
        <f>COUNTIF(Selections!$F$1:$AF$387,D21)</f>
        <v>26</v>
      </c>
      <c r="F21" s="76">
        <f t="shared" si="1"/>
        <v>6.7532467532467527E-2</v>
      </c>
      <c r="G21" s="65" t="s">
        <v>27</v>
      </c>
      <c r="I21" s="13" t="s">
        <v>190</v>
      </c>
      <c r="J21" s="14">
        <f>COUNTIF(Selections!$F$1:$AF$387,I21)</f>
        <v>31</v>
      </c>
      <c r="K21" s="81">
        <f t="shared" si="0"/>
        <v>8.0519480519480519E-2</v>
      </c>
      <c r="L21" s="65" t="s">
        <v>24</v>
      </c>
      <c r="P21" s="98" t="s">
        <v>772</v>
      </c>
      <c r="Q21" s="99" t="s">
        <v>775</v>
      </c>
    </row>
    <row r="22" spans="1:17">
      <c r="D22" s="13" t="s">
        <v>42</v>
      </c>
      <c r="E22" s="14">
        <f>COUNTIF(Selections!$F$1:$AF$387,D22)</f>
        <v>7</v>
      </c>
      <c r="F22" s="76">
        <f t="shared" si="1"/>
        <v>1.8181818181818181E-2</v>
      </c>
      <c r="G22" s="65" t="s">
        <v>27</v>
      </c>
      <c r="I22" s="13" t="s">
        <v>191</v>
      </c>
      <c r="J22" s="14">
        <f>COUNTIF(Selections!$F$1:$AF$387,I22)</f>
        <v>66</v>
      </c>
      <c r="K22" s="81">
        <f t="shared" si="0"/>
        <v>0.17142857142857143</v>
      </c>
      <c r="L22" s="65" t="s">
        <v>24</v>
      </c>
    </row>
    <row r="23" spans="1:17">
      <c r="D23" s="13" t="s">
        <v>64</v>
      </c>
      <c r="E23" s="14">
        <f>COUNTIF(Selections!$F$1:$AF$387,D23)</f>
        <v>21</v>
      </c>
      <c r="F23" s="76">
        <f t="shared" si="1"/>
        <v>5.4545454545454543E-2</v>
      </c>
      <c r="G23" s="65" t="s">
        <v>27</v>
      </c>
      <c r="I23" s="13" t="s">
        <v>192</v>
      </c>
      <c r="J23" s="14">
        <f>COUNTIF(Selections!$F$1:$AF$387,I23)</f>
        <v>77</v>
      </c>
      <c r="K23" s="81">
        <f t="shared" si="0"/>
        <v>0.2</v>
      </c>
      <c r="L23" s="65" t="s">
        <v>24</v>
      </c>
    </row>
    <row r="24" spans="1:17">
      <c r="D24" s="13" t="s">
        <v>66</v>
      </c>
      <c r="E24" s="14">
        <f>COUNTIF(Selections!$F$1:$AF$387,D24)</f>
        <v>12</v>
      </c>
      <c r="F24" s="76">
        <f t="shared" si="1"/>
        <v>3.1168831168831169E-2</v>
      </c>
      <c r="G24" s="65" t="s">
        <v>27</v>
      </c>
      <c r="I24" s="13" t="s">
        <v>193</v>
      </c>
      <c r="J24" s="14">
        <f>COUNTIF(Selections!$F$1:$AF$387,I24)</f>
        <v>32</v>
      </c>
      <c r="K24" s="81">
        <f t="shared" si="0"/>
        <v>8.3116883116883117E-2</v>
      </c>
      <c r="L24" s="65" t="s">
        <v>24</v>
      </c>
    </row>
    <row r="25" spans="1:17">
      <c r="D25" s="13" t="s">
        <v>96</v>
      </c>
      <c r="E25" s="14">
        <f>COUNTIF(Selections!$F$1:$AF$387,D25)</f>
        <v>124</v>
      </c>
      <c r="F25" s="76">
        <f t="shared" si="1"/>
        <v>0.32207792207792207</v>
      </c>
      <c r="G25" s="65" t="s">
        <v>27</v>
      </c>
      <c r="I25" s="13" t="s">
        <v>194</v>
      </c>
      <c r="J25" s="14">
        <f>COUNTIF(Selections!$F$1:$AF$387,I25)</f>
        <v>22</v>
      </c>
      <c r="K25" s="81">
        <f t="shared" si="0"/>
        <v>5.7142857142857141E-2</v>
      </c>
      <c r="L25" s="65" t="s">
        <v>24</v>
      </c>
    </row>
    <row r="26" spans="1:17" ht="11.55" thickBot="1">
      <c r="D26" s="13" t="s">
        <v>60</v>
      </c>
      <c r="E26" s="14">
        <f>COUNTIF(Selections!$F$1:$AF$387,D26)</f>
        <v>48</v>
      </c>
      <c r="F26" s="76">
        <f t="shared" si="1"/>
        <v>0.12467532467532468</v>
      </c>
      <c r="G26" s="65" t="s">
        <v>27</v>
      </c>
      <c r="I26" s="15" t="s">
        <v>195</v>
      </c>
      <c r="J26" s="16">
        <f>COUNTIF(Selections!$F$1:$AF$387,I26)</f>
        <v>27</v>
      </c>
      <c r="K26" s="82">
        <f t="shared" si="0"/>
        <v>7.0129870129870125E-2</v>
      </c>
      <c r="L26" s="66" t="s">
        <v>24</v>
      </c>
    </row>
    <row r="27" spans="1:17">
      <c r="D27" s="13" t="s">
        <v>67</v>
      </c>
      <c r="E27" s="14">
        <f>COUNTIF(Selections!$F$1:$AF$387,D27)</f>
        <v>6</v>
      </c>
      <c r="F27" s="76">
        <f t="shared" si="1"/>
        <v>1.5584415584415584E-2</v>
      </c>
      <c r="G27" s="65" t="s">
        <v>27</v>
      </c>
      <c r="I27" s="5" t="s">
        <v>76</v>
      </c>
      <c r="J27" s="6">
        <f>COUNTIF(Selections!$F$1:$AF$387,I27)</f>
        <v>35</v>
      </c>
      <c r="K27" s="71">
        <f t="shared" si="0"/>
        <v>9.0909090909090912E-2</v>
      </c>
      <c r="L27" s="67" t="s">
        <v>26</v>
      </c>
    </row>
    <row r="28" spans="1:17">
      <c r="D28" s="13" t="s">
        <v>73</v>
      </c>
      <c r="E28" s="14">
        <f>COUNTIF(Selections!$F$1:$AF$387,D28)</f>
        <v>5</v>
      </c>
      <c r="F28" s="76">
        <f t="shared" si="1"/>
        <v>1.2987012987012988E-2</v>
      </c>
      <c r="G28" s="65" t="s">
        <v>27</v>
      </c>
      <c r="I28" s="7" t="s">
        <v>45</v>
      </c>
      <c r="J28" s="8">
        <f>COUNTIF(Selections!$F$1:$AF$387,I28)</f>
        <v>0</v>
      </c>
      <c r="K28" s="83">
        <f t="shared" si="0"/>
        <v>0</v>
      </c>
      <c r="L28" s="68" t="s">
        <v>26</v>
      </c>
    </row>
    <row r="29" spans="1:17">
      <c r="D29" s="13" t="s">
        <v>58</v>
      </c>
      <c r="E29" s="14">
        <f>COUNTIF(Selections!$F$1:$AF$387,D29)</f>
        <v>58</v>
      </c>
      <c r="F29" s="76">
        <f t="shared" si="1"/>
        <v>0.15064935064935064</v>
      </c>
      <c r="G29" s="65" t="s">
        <v>27</v>
      </c>
      <c r="I29" s="7" t="s">
        <v>69</v>
      </c>
      <c r="J29" s="8">
        <f>COUNTIF(Selections!$F$1:$AF$387,I29)</f>
        <v>6</v>
      </c>
      <c r="K29" s="83">
        <f t="shared" si="0"/>
        <v>1.5584415584415584E-2</v>
      </c>
      <c r="L29" s="68" t="s">
        <v>26</v>
      </c>
    </row>
    <row r="30" spans="1:17">
      <c r="D30" s="13" t="s">
        <v>95</v>
      </c>
      <c r="E30" s="14">
        <f>COUNTIF(Selections!$F$1:$AF$387,D30)</f>
        <v>245</v>
      </c>
      <c r="F30" s="76">
        <f t="shared" si="1"/>
        <v>0.63636363636363635</v>
      </c>
      <c r="G30" s="65" t="s">
        <v>27</v>
      </c>
      <c r="I30" s="7" t="s">
        <v>207</v>
      </c>
      <c r="J30" s="8">
        <f>COUNTIF(Selections!$F$1:$AF$387,I30)</f>
        <v>78</v>
      </c>
      <c r="K30" s="83">
        <f t="shared" si="0"/>
        <v>0.20259740259740261</v>
      </c>
      <c r="L30" s="68" t="s">
        <v>26</v>
      </c>
    </row>
    <row r="31" spans="1:17">
      <c r="D31" s="13" t="s">
        <v>59</v>
      </c>
      <c r="E31" s="14">
        <f>COUNTIF(Selections!$F$1:$AF$387,D31)</f>
        <v>64</v>
      </c>
      <c r="F31" s="76">
        <f t="shared" si="1"/>
        <v>0.16623376623376623</v>
      </c>
      <c r="G31" s="65" t="s">
        <v>27</v>
      </c>
      <c r="I31" s="7" t="s">
        <v>78</v>
      </c>
      <c r="J31" s="8">
        <f>COUNTIF(Selections!$F$1:$AF$387,I31)</f>
        <v>182</v>
      </c>
      <c r="K31" s="83">
        <f t="shared" si="0"/>
        <v>0.47272727272727272</v>
      </c>
      <c r="L31" s="68" t="s">
        <v>26</v>
      </c>
    </row>
    <row r="32" spans="1:17" ht="11.55" thickBot="1">
      <c r="D32" s="13" t="s">
        <v>107</v>
      </c>
      <c r="E32" s="14">
        <f>COUNTIF(Selections!$F$1:$AF$387,D32)</f>
        <v>4</v>
      </c>
      <c r="F32" s="76">
        <f t="shared" si="1"/>
        <v>1.038961038961039E-2</v>
      </c>
      <c r="G32" s="65" t="s">
        <v>27</v>
      </c>
      <c r="I32" s="7" t="s">
        <v>63</v>
      </c>
      <c r="J32" s="8">
        <f>COUNTIF(Selections!$F$1:$AF$387,I32)</f>
        <v>4</v>
      </c>
      <c r="K32" s="83">
        <f t="shared" si="0"/>
        <v>1.038961038961039E-2</v>
      </c>
      <c r="L32" s="68" t="s">
        <v>26</v>
      </c>
    </row>
    <row r="33" spans="4:12">
      <c r="D33" s="5" t="s">
        <v>171</v>
      </c>
      <c r="E33" s="6">
        <f>COUNTIF(Selections!$F$1:$AF$387,D33)</f>
        <v>11</v>
      </c>
      <c r="F33" s="77">
        <f t="shared" si="1"/>
        <v>2.8571428571428571E-2</v>
      </c>
      <c r="G33" s="67" t="s">
        <v>28</v>
      </c>
      <c r="I33" s="7" t="s">
        <v>79</v>
      </c>
      <c r="J33" s="8">
        <f>COUNTIF(Selections!$F$1:$AF$387,I33)</f>
        <v>0</v>
      </c>
      <c r="K33" s="83">
        <f t="shared" si="0"/>
        <v>0</v>
      </c>
      <c r="L33" s="68" t="s">
        <v>26</v>
      </c>
    </row>
    <row r="34" spans="4:12">
      <c r="D34" s="7" t="s">
        <v>109</v>
      </c>
      <c r="E34" s="8">
        <f>COUNTIF(Selections!$F$1:$AF$387,D34)</f>
        <v>60</v>
      </c>
      <c r="F34" s="73">
        <f t="shared" si="1"/>
        <v>0.15584415584415584</v>
      </c>
      <c r="G34" s="68" t="s">
        <v>28</v>
      </c>
      <c r="I34" s="7" t="s">
        <v>43</v>
      </c>
      <c r="J34" s="8">
        <f>COUNTIF(Selections!$F$1:$AF$387,I34)</f>
        <v>37</v>
      </c>
      <c r="K34" s="83">
        <f t="shared" si="0"/>
        <v>9.6103896103896108E-2</v>
      </c>
      <c r="L34" s="68" t="s">
        <v>26</v>
      </c>
    </row>
    <row r="35" spans="4:12">
      <c r="D35" s="7" t="s">
        <v>72</v>
      </c>
      <c r="E35" s="8">
        <f>COUNTIF(Selections!$F$1:$AF$387,D35)</f>
        <v>99</v>
      </c>
      <c r="F35" s="73">
        <f t="shared" si="1"/>
        <v>0.25714285714285712</v>
      </c>
      <c r="G35" s="68" t="s">
        <v>28</v>
      </c>
      <c r="I35" s="7" t="s">
        <v>48</v>
      </c>
      <c r="J35" s="8">
        <f>COUNTIF(Selections!$F$1:$AF$387,I35)</f>
        <v>13</v>
      </c>
      <c r="K35" s="83">
        <f t="shared" si="0"/>
        <v>3.3766233766233764E-2</v>
      </c>
      <c r="L35" s="68" t="s">
        <v>26</v>
      </c>
    </row>
    <row r="36" spans="4:12">
      <c r="D36" s="7" t="s">
        <v>40</v>
      </c>
      <c r="E36" s="8">
        <f>COUNTIF(Selections!$F$1:$AF$387,D36)</f>
        <v>57</v>
      </c>
      <c r="F36" s="73">
        <f t="shared" si="1"/>
        <v>0.14805194805194805</v>
      </c>
      <c r="G36" s="68" t="s">
        <v>28</v>
      </c>
      <c r="I36" s="7" t="s">
        <v>38</v>
      </c>
      <c r="J36" s="8">
        <f>COUNTIF(Selections!$F$1:$AF$387,I36)</f>
        <v>258</v>
      </c>
      <c r="K36" s="83">
        <f t="shared" si="0"/>
        <v>0.67012987012987013</v>
      </c>
      <c r="L36" s="68" t="s">
        <v>26</v>
      </c>
    </row>
    <row r="37" spans="4:12">
      <c r="D37" s="7" t="s">
        <v>172</v>
      </c>
      <c r="E37" s="8">
        <f>COUNTIF(Selections!$F$1:$AF$387,D37)</f>
        <v>125</v>
      </c>
      <c r="F37" s="73">
        <f t="shared" si="1"/>
        <v>0.32467532467532467</v>
      </c>
      <c r="G37" s="68" t="s">
        <v>28</v>
      </c>
      <c r="I37" s="7" t="s">
        <v>97</v>
      </c>
      <c r="J37" s="8">
        <f>COUNTIF(Selections!$F$1:$AF$387,I37)</f>
        <v>110</v>
      </c>
      <c r="K37" s="83">
        <f t="shared" si="0"/>
        <v>0.2857142857142857</v>
      </c>
      <c r="L37" s="68" t="s">
        <v>26</v>
      </c>
    </row>
    <row r="38" spans="4:12">
      <c r="D38" s="7" t="s">
        <v>54</v>
      </c>
      <c r="E38" s="8">
        <f>COUNTIF(Selections!$F$1:$AF$387,D38)</f>
        <v>38</v>
      </c>
      <c r="F38" s="73">
        <f t="shared" si="1"/>
        <v>9.8701298701298706E-2</v>
      </c>
      <c r="G38" s="68" t="s">
        <v>28</v>
      </c>
      <c r="I38" s="62" t="s">
        <v>47</v>
      </c>
      <c r="J38" s="8">
        <f>COUNTIF(Selections!$F$1:$AF$387,I38)</f>
        <v>10</v>
      </c>
      <c r="K38" s="83">
        <f t="shared" si="0"/>
        <v>2.5974025974025976E-2</v>
      </c>
      <c r="L38" s="68" t="s">
        <v>26</v>
      </c>
    </row>
    <row r="39" spans="4:12">
      <c r="D39" s="7" t="s">
        <v>57</v>
      </c>
      <c r="E39" s="8">
        <f>COUNTIF(Selections!$F$1:$AF$387,D39)</f>
        <v>23</v>
      </c>
      <c r="F39" s="73">
        <f t="shared" si="1"/>
        <v>5.9740259740259739E-2</v>
      </c>
      <c r="G39" s="68" t="s">
        <v>28</v>
      </c>
      <c r="I39" s="62" t="s">
        <v>44</v>
      </c>
      <c r="J39" s="8">
        <f>COUNTIF(Selections!$F$1:$AF$387,I39)</f>
        <v>34</v>
      </c>
      <c r="K39" s="83">
        <f t="shared" si="0"/>
        <v>8.8311688311688313E-2</v>
      </c>
      <c r="L39" s="68" t="s">
        <v>26</v>
      </c>
    </row>
    <row r="40" spans="4:12" ht="11.55" thickBot="1">
      <c r="D40" s="7" t="s">
        <v>83</v>
      </c>
      <c r="E40" s="8">
        <f>COUNTIF(Selections!$F$1:$AF$387,D40)</f>
        <v>18</v>
      </c>
      <c r="F40" s="73">
        <f t="shared" si="1"/>
        <v>4.6753246753246755E-2</v>
      </c>
      <c r="G40" s="68" t="s">
        <v>28</v>
      </c>
      <c r="I40" s="9" t="s">
        <v>55</v>
      </c>
      <c r="J40" s="10">
        <f>COUNTIF(Selections!$F$1:$AF$387,I40)</f>
        <v>3</v>
      </c>
      <c r="K40" s="84">
        <f t="shared" si="0"/>
        <v>7.7922077922077922E-3</v>
      </c>
      <c r="L40" s="69" t="s">
        <v>26</v>
      </c>
    </row>
    <row r="41" spans="4:12">
      <c r="D41" s="7" t="s">
        <v>74</v>
      </c>
      <c r="E41" s="8">
        <f>COUNTIF(Selections!$F$1:$AF$387,D41)</f>
        <v>21</v>
      </c>
      <c r="F41" s="73">
        <f t="shared" si="1"/>
        <v>5.4545454545454543E-2</v>
      </c>
      <c r="G41" s="68" t="s">
        <v>28</v>
      </c>
      <c r="I41" s="11" t="s">
        <v>196</v>
      </c>
      <c r="J41" s="12">
        <f>COUNTIF(Selections!$F$1:$AF$387,I41)</f>
        <v>224</v>
      </c>
      <c r="K41" s="80">
        <f t="shared" si="0"/>
        <v>0.58181818181818179</v>
      </c>
      <c r="L41" s="64" t="s">
        <v>29</v>
      </c>
    </row>
    <row r="42" spans="4:12">
      <c r="D42" s="7" t="s">
        <v>106</v>
      </c>
      <c r="E42" s="8">
        <f>COUNTIF(Selections!$F$1:$AF$387,D42)</f>
        <v>4</v>
      </c>
      <c r="F42" s="73">
        <f t="shared" si="1"/>
        <v>1.038961038961039E-2</v>
      </c>
      <c r="G42" s="68" t="s">
        <v>28</v>
      </c>
      <c r="I42" s="13" t="s">
        <v>197</v>
      </c>
      <c r="J42" s="14">
        <f>COUNTIF(Selections!$F$1:$AF$387,I42)</f>
        <v>35</v>
      </c>
      <c r="K42" s="81">
        <f t="shared" si="0"/>
        <v>9.0909090909090912E-2</v>
      </c>
      <c r="L42" s="65" t="s">
        <v>29</v>
      </c>
    </row>
    <row r="43" spans="4:12">
      <c r="D43" s="7" t="s">
        <v>68</v>
      </c>
      <c r="E43" s="8">
        <f>COUNTIF(Selections!$F$1:$AF$387,D43)</f>
        <v>88</v>
      </c>
      <c r="F43" s="73">
        <f t="shared" si="1"/>
        <v>0.22857142857142856</v>
      </c>
      <c r="G43" s="68" t="s">
        <v>28</v>
      </c>
      <c r="I43" s="13" t="s">
        <v>198</v>
      </c>
      <c r="J43" s="14">
        <f>COUNTIF(Selections!$F$1:$AF$387,I43)</f>
        <v>121</v>
      </c>
      <c r="K43" s="81">
        <f t="shared" si="0"/>
        <v>0.31428571428571428</v>
      </c>
      <c r="L43" s="65" t="s">
        <v>29</v>
      </c>
    </row>
    <row r="44" spans="4:12">
      <c r="D44" s="7" t="s">
        <v>173</v>
      </c>
      <c r="E44" s="8">
        <f>COUNTIF(Selections!$F$1:$AF$387,D44)</f>
        <v>23</v>
      </c>
      <c r="F44" s="73">
        <f t="shared" si="1"/>
        <v>5.9740259740259739E-2</v>
      </c>
      <c r="G44" s="68" t="s">
        <v>28</v>
      </c>
      <c r="I44" s="13" t="s">
        <v>199</v>
      </c>
      <c r="J44" s="14">
        <f>COUNTIF(Selections!$F$1:$AF$387,I44)</f>
        <v>60</v>
      </c>
      <c r="K44" s="81">
        <f t="shared" si="0"/>
        <v>0.15584415584415584</v>
      </c>
      <c r="L44" s="65" t="s">
        <v>29</v>
      </c>
    </row>
    <row r="45" spans="4:12">
      <c r="D45" s="7" t="s">
        <v>174</v>
      </c>
      <c r="E45" s="8">
        <f>COUNTIF(Selections!$F$1:$AF$387,D45)</f>
        <v>20</v>
      </c>
      <c r="F45" s="73">
        <f t="shared" si="1"/>
        <v>5.1948051948051951E-2</v>
      </c>
      <c r="G45" s="68" t="s">
        <v>28</v>
      </c>
      <c r="I45" s="13" t="s">
        <v>200</v>
      </c>
      <c r="J45" s="14">
        <f>COUNTIF(Selections!$F$1:$AF$387,I45)</f>
        <v>35</v>
      </c>
      <c r="K45" s="81">
        <f t="shared" si="0"/>
        <v>9.0909090909090912E-2</v>
      </c>
      <c r="L45" s="65" t="s">
        <v>29</v>
      </c>
    </row>
    <row r="46" spans="4:12" ht="21.75">
      <c r="D46" s="7" t="s">
        <v>108</v>
      </c>
      <c r="E46" s="8">
        <f>COUNTIF(Selections!$F$1:$AF$387,D46)</f>
        <v>30</v>
      </c>
      <c r="F46" s="73">
        <f t="shared" si="1"/>
        <v>7.792207792207792E-2</v>
      </c>
      <c r="G46" s="68" t="s">
        <v>28</v>
      </c>
      <c r="I46" s="13" t="s">
        <v>201</v>
      </c>
      <c r="J46" s="14">
        <f>COUNTIF(Selections!$F$1:$AF$387,I46)</f>
        <v>122</v>
      </c>
      <c r="K46" s="81">
        <f t="shared" si="0"/>
        <v>0.31688311688311688</v>
      </c>
      <c r="L46" s="65" t="s">
        <v>29</v>
      </c>
    </row>
    <row r="47" spans="4:12" ht="11.55" thickBot="1">
      <c r="D47" s="7" t="s">
        <v>105</v>
      </c>
      <c r="E47" s="8">
        <f>COUNTIF(Selections!$F$1:$AF$387,D47)</f>
        <v>26</v>
      </c>
      <c r="F47" s="73">
        <f t="shared" si="1"/>
        <v>6.7532467532467527E-2</v>
      </c>
      <c r="G47" s="68" t="s">
        <v>28</v>
      </c>
      <c r="I47" s="15" t="s">
        <v>202</v>
      </c>
      <c r="J47" s="16">
        <f>COUNTIF(Selections!$F$1:$AF$387,I47)</f>
        <v>173</v>
      </c>
      <c r="K47" s="82">
        <f t="shared" si="0"/>
        <v>0.44935064935064933</v>
      </c>
      <c r="L47" s="66" t="s">
        <v>29</v>
      </c>
    </row>
    <row r="48" spans="4:12">
      <c r="D48" s="7" t="s">
        <v>175</v>
      </c>
      <c r="E48" s="8">
        <f>COUNTIF(Selections!$F$1:$AF$387,D48)</f>
        <v>72</v>
      </c>
      <c r="F48" s="73">
        <f t="shared" si="1"/>
        <v>0.18701298701298702</v>
      </c>
      <c r="G48" s="68" t="s">
        <v>28</v>
      </c>
    </row>
    <row r="49" spans="4:7">
      <c r="D49" s="7" t="s">
        <v>176</v>
      </c>
      <c r="E49" s="8">
        <f>COUNTIF(Selections!$F$1:$AF$387,D49)</f>
        <v>3</v>
      </c>
      <c r="F49" s="73">
        <f t="shared" si="1"/>
        <v>7.7922077922077922E-3</v>
      </c>
      <c r="G49" s="68" t="s">
        <v>28</v>
      </c>
    </row>
    <row r="50" spans="4:7">
      <c r="D50" s="7" t="s">
        <v>32</v>
      </c>
      <c r="E50" s="8">
        <f>COUNTIF(Selections!$F$1:$AF$387,D50)</f>
        <v>72</v>
      </c>
      <c r="F50" s="73">
        <f t="shared" si="1"/>
        <v>0.18701298701298702</v>
      </c>
      <c r="G50" s="68" t="s">
        <v>28</v>
      </c>
    </row>
    <row r="51" spans="4:7">
      <c r="D51" s="7" t="s">
        <v>81</v>
      </c>
      <c r="E51" s="8">
        <f>COUNTIF(Selections!$F$1:$AF$387,D51)</f>
        <v>102</v>
      </c>
      <c r="F51" s="73">
        <f t="shared" si="1"/>
        <v>0.26493506493506491</v>
      </c>
      <c r="G51" s="68" t="s">
        <v>28</v>
      </c>
    </row>
    <row r="52" spans="4:7">
      <c r="D52" s="7" t="s">
        <v>177</v>
      </c>
      <c r="E52" s="8">
        <f>COUNTIF(Selections!$F$1:$AF$387,D52)</f>
        <v>46</v>
      </c>
      <c r="F52" s="73">
        <f t="shared" si="1"/>
        <v>0.11948051948051948</v>
      </c>
      <c r="G52" s="68" t="s">
        <v>28</v>
      </c>
    </row>
    <row r="53" spans="4:7">
      <c r="D53" s="7" t="s">
        <v>178</v>
      </c>
      <c r="E53" s="8">
        <f>COUNTIF(Selections!$F$1:$AF$387,D53)</f>
        <v>74</v>
      </c>
      <c r="F53" s="73">
        <f t="shared" si="1"/>
        <v>0.19220779220779222</v>
      </c>
      <c r="G53" s="68" t="s">
        <v>28</v>
      </c>
    </row>
    <row r="54" spans="4:7">
      <c r="D54" s="7" t="s">
        <v>84</v>
      </c>
      <c r="E54" s="8">
        <f>COUNTIF(Selections!$F$1:$AF$387,D54)</f>
        <v>4</v>
      </c>
      <c r="F54" s="73">
        <f t="shared" si="1"/>
        <v>1.038961038961039E-2</v>
      </c>
      <c r="G54" s="68" t="s">
        <v>28</v>
      </c>
    </row>
    <row r="55" spans="4:7">
      <c r="D55" s="7" t="s">
        <v>62</v>
      </c>
      <c r="E55" s="8">
        <f>COUNTIF(Selections!$F$1:$AF$387,D55)</f>
        <v>18</v>
      </c>
      <c r="F55" s="73">
        <f t="shared" si="1"/>
        <v>4.6753246753246755E-2</v>
      </c>
      <c r="G55" s="68" t="s">
        <v>28</v>
      </c>
    </row>
    <row r="56" spans="4:7" ht="11.55" thickBot="1">
      <c r="D56" s="9" t="s">
        <v>179</v>
      </c>
      <c r="E56" s="10">
        <f>COUNTIF(Selections!$F$1:$AF$387,D56)</f>
        <v>121</v>
      </c>
      <c r="F56" s="74">
        <f t="shared" si="1"/>
        <v>0.31428571428571428</v>
      </c>
      <c r="G56" s="69" t="s">
        <v>28</v>
      </c>
    </row>
  </sheetData>
  <phoneticPr fontId="2" type="noConversion"/>
  <conditionalFormatting sqref="F3:F56">
    <cfRule type="cellIs" dxfId="1" priority="2" operator="lessThan">
      <formula>5.11111%</formula>
    </cfRule>
  </conditionalFormatting>
  <conditionalFormatting sqref="K3:K47">
    <cfRule type="cellIs" dxfId="0" priority="1" operator="lessThan">
      <formula>0.05111111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C4"/>
  <sheetViews>
    <sheetView workbookViewId="0"/>
  </sheetViews>
  <sheetFormatPr defaultRowHeight="12.9"/>
  <sheetData>
    <row r="1" spans="3:3">
      <c r="C1" t="s">
        <v>98</v>
      </c>
    </row>
    <row r="2" spans="3:3">
      <c r="C2" t="s">
        <v>167</v>
      </c>
    </row>
    <row r="3" spans="3:3">
      <c r="C3" t="s">
        <v>168</v>
      </c>
    </row>
    <row r="4" spans="3:3">
      <c r="C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Selections</vt:lpstr>
      <vt:lpstr>Sheet2</vt:lpstr>
      <vt:lpstr>Totals</vt:lpstr>
      <vt:lpstr>Group A Chart</vt:lpstr>
      <vt:lpstr>Group B Chart</vt:lpstr>
      <vt:lpstr>Group C Chart</vt:lpstr>
      <vt:lpstr>Group D Chart</vt:lpstr>
      <vt:lpstr>Group E</vt:lpstr>
      <vt:lpstr>Group F</vt:lpstr>
      <vt:lpstr>Selections!OLE_LINK1</vt:lpstr>
    </vt:vector>
  </TitlesOfParts>
  <Company>Dell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lastModifiedBy>David Valento</cp:lastModifiedBy>
  <cp:lastPrinted>2012-04-05T19:55:47Z</cp:lastPrinted>
  <dcterms:created xsi:type="dcterms:W3CDTF">2007-03-20T03:18:45Z</dcterms:created>
  <dcterms:modified xsi:type="dcterms:W3CDTF">2019-11-10T22:16:23Z</dcterms:modified>
</cp:coreProperties>
</file>