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dvale\Desktop\"/>
    </mc:Choice>
  </mc:AlternateContent>
  <xr:revisionPtr revIDLastSave="0" documentId="8_{4D9864EC-90DD-426E-9BA4-ECE016F627C8}" xr6:coauthVersionLast="45" xr6:coauthVersionMax="45" xr10:uidLastSave="{00000000-0000-0000-0000-000000000000}"/>
  <bookViews>
    <workbookView xWindow="-109" yWindow="-109" windowWidth="26301" windowHeight="14305" tabRatio="670" xr2:uid="{00000000-000D-0000-FFFF-FFFF00000000}"/>
  </bookViews>
  <sheets>
    <sheet name="SELECTIONS" sheetId="1" r:id="rId1"/>
    <sheet name="Money Won" sheetId="10" state="hidden" r:id="rId2"/>
    <sheet name="PDF PRINTOUT" sheetId="12" state="hidden" r:id="rId3"/>
    <sheet name="Payouts" sheetId="11" state="hidden" r:id="rId4"/>
    <sheet name="TOTALS" sheetId="2" r:id="rId5"/>
    <sheet name="CHART - A" sheetId="3" r:id="rId6"/>
    <sheet name="CHART - B" sheetId="4" r:id="rId7"/>
    <sheet name="CHART - C" sheetId="5" r:id="rId8"/>
    <sheet name="CHART - D" sheetId="6" r:id="rId9"/>
    <sheet name="CHART - E" sheetId="7" r:id="rId10"/>
  </sheets>
  <definedNames>
    <definedName name="_xlnm._FilterDatabase" localSheetId="0" hidden="1">SELECTIONS!$A$1:$AL$164</definedName>
    <definedName name="_xlnm.Print_Area" localSheetId="0">SELECTIONS!$A$1:$AK$164</definedName>
    <definedName name="_xlnm.Print_Titles" localSheetId="2">'PDF PRINTOUT'!$A:$A,'PDF PRINTOUT'!$1:$1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14" i="1" l="1"/>
  <c r="AL8" i="1"/>
  <c r="AL15" i="1"/>
  <c r="AL162" i="1"/>
  <c r="AL115" i="1"/>
  <c r="AL44" i="1"/>
  <c r="AL22" i="1"/>
  <c r="AL108" i="1"/>
  <c r="AL135" i="1"/>
  <c r="AL60" i="1"/>
  <c r="AL143" i="1"/>
  <c r="AL86" i="1"/>
  <c r="AL151" i="1"/>
  <c r="AL118" i="1"/>
  <c r="AL13" i="1"/>
  <c r="AL47" i="1"/>
  <c r="AL106" i="1"/>
  <c r="AL150" i="1"/>
  <c r="AL61" i="1"/>
  <c r="AL16" i="1"/>
  <c r="AL127" i="1"/>
  <c r="AL90" i="1"/>
  <c r="AL84" i="1"/>
  <c r="AL124" i="1"/>
  <c r="AL76" i="1"/>
  <c r="AL52" i="1"/>
  <c r="AL107" i="1"/>
  <c r="AL32" i="1"/>
  <c r="AL71" i="1"/>
  <c r="AL113" i="1"/>
  <c r="AL116" i="1"/>
  <c r="AL5" i="1"/>
  <c r="AL3" i="1"/>
  <c r="AL55" i="1"/>
  <c r="AL6" i="1"/>
  <c r="AL79" i="1"/>
  <c r="AL109" i="1"/>
  <c r="AL125" i="1"/>
  <c r="AL2" i="1"/>
  <c r="AL70" i="1"/>
  <c r="AL10" i="1"/>
  <c r="AL50" i="1"/>
  <c r="AL25" i="1"/>
  <c r="AL41" i="1"/>
  <c r="AL156" i="1"/>
  <c r="AL131" i="1"/>
  <c r="AL77" i="1"/>
  <c r="AL66" i="1"/>
  <c r="AL163" i="1"/>
  <c r="AL19" i="1"/>
  <c r="AL120" i="1"/>
  <c r="AL81" i="1"/>
  <c r="AL148" i="1"/>
  <c r="AL83" i="1"/>
  <c r="AL85" i="1"/>
  <c r="AL140" i="1"/>
  <c r="AL126" i="1"/>
  <c r="AL39" i="1"/>
  <c r="AL12" i="1"/>
  <c r="AL119" i="1"/>
  <c r="AL7" i="1"/>
  <c r="AL114" i="1"/>
  <c r="AL132" i="1"/>
  <c r="AL68" i="1"/>
  <c r="AL160" i="1"/>
  <c r="AL27" i="1"/>
  <c r="AL93" i="1"/>
  <c r="AL129" i="1"/>
  <c r="AL134" i="1"/>
  <c r="AL73" i="1"/>
  <c r="AL18" i="1"/>
  <c r="AL128" i="1"/>
  <c r="AL97" i="1"/>
  <c r="AL157" i="1"/>
  <c r="AL112" i="1"/>
  <c r="AL122" i="1"/>
  <c r="AL155" i="1"/>
  <c r="AL65" i="1"/>
  <c r="AL137" i="1"/>
  <c r="AL45" i="1"/>
  <c r="AL34" i="1"/>
  <c r="AL78" i="1"/>
  <c r="AL4" i="1"/>
  <c r="AL91" i="1"/>
  <c r="AL35" i="1"/>
  <c r="AL33" i="1"/>
  <c r="AL36" i="1"/>
  <c r="AL40" i="1"/>
  <c r="AL43" i="1"/>
  <c r="AL164" i="1"/>
  <c r="AL82" i="1"/>
  <c r="AL105" i="1"/>
  <c r="AL9" i="1"/>
  <c r="AL99" i="1"/>
  <c r="AL101" i="1"/>
  <c r="AL21" i="1"/>
  <c r="AL69" i="1"/>
  <c r="AL102" i="1"/>
  <c r="AL11" i="1"/>
  <c r="AL49" i="1"/>
  <c r="AL51" i="1"/>
  <c r="AL111" i="1"/>
  <c r="AL149" i="1"/>
  <c r="AL46" i="1"/>
  <c r="AL100" i="1"/>
  <c r="AL139" i="1"/>
  <c r="AL94" i="1"/>
  <c r="AL62" i="1"/>
  <c r="AL20" i="1"/>
  <c r="AL117" i="1"/>
  <c r="AL141" i="1"/>
  <c r="AL92" i="1"/>
  <c r="AL110" i="1"/>
  <c r="AL54" i="1"/>
  <c r="AL89" i="1"/>
  <c r="AL88" i="1"/>
  <c r="AL159" i="1"/>
  <c r="AL30" i="1"/>
  <c r="AL29" i="1"/>
  <c r="AL98" i="1"/>
  <c r="AL38" i="1"/>
  <c r="AL58" i="1"/>
  <c r="AL133" i="1"/>
  <c r="AL121" i="1"/>
  <c r="AL123" i="1"/>
  <c r="AL145" i="1"/>
  <c r="AL53" i="1"/>
  <c r="AL96" i="1"/>
  <c r="AL103" i="1"/>
  <c r="AL26" i="1"/>
  <c r="AL153" i="1"/>
  <c r="AL17" i="1"/>
  <c r="AL72" i="1"/>
  <c r="AL31" i="1"/>
  <c r="AL136" i="1"/>
  <c r="AL75" i="1"/>
  <c r="AL130" i="1"/>
  <c r="AL37" i="1"/>
  <c r="AL146" i="1"/>
  <c r="AL147" i="1"/>
  <c r="AL67" i="1"/>
  <c r="AL80" i="1"/>
  <c r="AL23" i="1"/>
  <c r="AL59" i="1"/>
  <c r="AL63" i="1"/>
  <c r="AL87" i="1"/>
  <c r="AL64" i="1"/>
  <c r="AL42" i="1"/>
  <c r="AL57" i="1"/>
  <c r="AL48" i="1"/>
  <c r="AL95" i="1"/>
  <c r="AL142" i="1"/>
  <c r="AL28" i="1"/>
  <c r="AL24" i="1"/>
  <c r="AL152" i="1"/>
  <c r="AL104" i="1"/>
  <c r="AL154" i="1"/>
  <c r="AL74" i="1"/>
  <c r="AL158" i="1"/>
  <c r="AL138" i="1"/>
  <c r="AL56" i="1"/>
  <c r="AL161" i="1"/>
  <c r="AL144" i="1"/>
  <c r="AJ14" i="1"/>
  <c r="AJ8" i="1"/>
  <c r="AJ15" i="1"/>
  <c r="AJ162" i="1"/>
  <c r="AJ115" i="1"/>
  <c r="AJ44" i="1"/>
  <c r="AJ22" i="1"/>
  <c r="AJ108" i="1"/>
  <c r="AJ135" i="1"/>
  <c r="AJ60" i="1"/>
  <c r="AJ143" i="1"/>
  <c r="AJ86" i="1"/>
  <c r="AJ151" i="1"/>
  <c r="AJ118" i="1"/>
  <c r="AJ13" i="1"/>
  <c r="AJ47" i="1"/>
  <c r="AJ106" i="1"/>
  <c r="AJ150" i="1"/>
  <c r="AJ61" i="1"/>
  <c r="AJ16" i="1"/>
  <c r="AJ127" i="1"/>
  <c r="AJ90" i="1"/>
  <c r="AJ84" i="1"/>
  <c r="AJ124" i="1"/>
  <c r="AJ76" i="1"/>
  <c r="AJ52" i="1"/>
  <c r="AJ107" i="1"/>
  <c r="AJ32" i="1"/>
  <c r="AJ71" i="1"/>
  <c r="AJ113" i="1"/>
  <c r="AJ116" i="1"/>
  <c r="AJ5" i="1"/>
  <c r="AJ3" i="1"/>
  <c r="AJ55" i="1"/>
  <c r="AJ6" i="1"/>
  <c r="AJ79" i="1"/>
  <c r="AJ109" i="1"/>
  <c r="AJ125" i="1"/>
  <c r="AJ2" i="1"/>
  <c r="AJ70" i="1"/>
  <c r="AJ10" i="1"/>
  <c r="AJ50" i="1"/>
  <c r="AJ25" i="1"/>
  <c r="AJ41" i="1"/>
  <c r="AJ156" i="1"/>
  <c r="AJ131" i="1"/>
  <c r="AJ77" i="1"/>
  <c r="AJ66" i="1"/>
  <c r="AJ163" i="1"/>
  <c r="AJ19" i="1"/>
  <c r="AJ120" i="1"/>
  <c r="AJ81" i="1"/>
  <c r="AJ148" i="1"/>
  <c r="AJ83" i="1"/>
  <c r="AJ85" i="1"/>
  <c r="AJ140" i="1"/>
  <c r="AJ126" i="1"/>
  <c r="AJ39" i="1"/>
  <c r="AJ12" i="1"/>
  <c r="AJ119" i="1"/>
  <c r="AJ7" i="1"/>
  <c r="AJ114" i="1"/>
  <c r="AJ132" i="1"/>
  <c r="AJ68" i="1"/>
  <c r="AJ160" i="1"/>
  <c r="AJ27" i="1"/>
  <c r="AJ93" i="1"/>
  <c r="AJ129" i="1"/>
  <c r="AJ134" i="1"/>
  <c r="AJ73" i="1"/>
  <c r="AJ18" i="1"/>
  <c r="AJ128" i="1"/>
  <c r="AJ97" i="1"/>
  <c r="AJ157" i="1"/>
  <c r="AJ112" i="1"/>
  <c r="AJ122" i="1"/>
  <c r="AJ155" i="1"/>
  <c r="AJ65" i="1"/>
  <c r="AJ137" i="1"/>
  <c r="AJ45" i="1"/>
  <c r="AJ34" i="1"/>
  <c r="AJ78" i="1"/>
  <c r="AJ4" i="1"/>
  <c r="AJ91" i="1"/>
  <c r="AJ35" i="1"/>
  <c r="AJ33" i="1"/>
  <c r="AJ36" i="1"/>
  <c r="AJ40" i="1"/>
  <c r="AJ43" i="1"/>
  <c r="AJ164" i="1"/>
  <c r="AJ82" i="1"/>
  <c r="AJ105" i="1"/>
  <c r="AJ9" i="1"/>
  <c r="AJ99" i="1"/>
  <c r="AJ101" i="1"/>
  <c r="AJ21" i="1"/>
  <c r="AJ69" i="1"/>
  <c r="AJ102" i="1"/>
  <c r="AJ11" i="1"/>
  <c r="AJ49" i="1"/>
  <c r="AJ51" i="1"/>
  <c r="AJ111" i="1"/>
  <c r="AJ149" i="1"/>
  <c r="AJ46" i="1"/>
  <c r="AJ100" i="1"/>
  <c r="AJ139" i="1"/>
  <c r="AJ94" i="1"/>
  <c r="AJ62" i="1"/>
  <c r="AJ20" i="1"/>
  <c r="AJ117" i="1"/>
  <c r="AJ141" i="1"/>
  <c r="AJ92" i="1"/>
  <c r="AJ110" i="1"/>
  <c r="AJ54" i="1"/>
  <c r="AJ89" i="1"/>
  <c r="AJ88" i="1"/>
  <c r="AJ159" i="1"/>
  <c r="AJ30" i="1"/>
  <c r="AJ29" i="1"/>
  <c r="AJ98" i="1"/>
  <c r="AJ38" i="1"/>
  <c r="AJ58" i="1"/>
  <c r="AJ133" i="1"/>
  <c r="AJ121" i="1"/>
  <c r="AJ123" i="1"/>
  <c r="AJ145" i="1"/>
  <c r="AJ53" i="1"/>
  <c r="AJ96" i="1"/>
  <c r="AJ103" i="1"/>
  <c r="AJ26" i="1"/>
  <c r="AJ153" i="1"/>
  <c r="AJ17" i="1"/>
  <c r="AJ72" i="1"/>
  <c r="AJ31" i="1"/>
  <c r="AJ136" i="1"/>
  <c r="AJ75" i="1"/>
  <c r="AJ130" i="1"/>
  <c r="AJ37" i="1"/>
  <c r="AJ146" i="1"/>
  <c r="AJ147" i="1"/>
  <c r="AJ67" i="1"/>
  <c r="AJ80" i="1"/>
  <c r="AJ23" i="1"/>
  <c r="AJ59" i="1"/>
  <c r="AJ63" i="1"/>
  <c r="AJ87" i="1"/>
  <c r="AJ64" i="1"/>
  <c r="AJ42" i="1"/>
  <c r="AJ57" i="1"/>
  <c r="AJ48" i="1"/>
  <c r="AJ95" i="1"/>
  <c r="AJ142" i="1"/>
  <c r="AJ28" i="1"/>
  <c r="AJ24" i="1"/>
  <c r="AJ152" i="1"/>
  <c r="AJ104" i="1"/>
  <c r="AJ154" i="1"/>
  <c r="AJ74" i="1"/>
  <c r="AJ158" i="1"/>
  <c r="AJ138" i="1"/>
  <c r="AJ56" i="1"/>
  <c r="AJ161" i="1"/>
  <c r="AJ144" i="1"/>
  <c r="AH14" i="1"/>
  <c r="AH8" i="1"/>
  <c r="AH15" i="1"/>
  <c r="AH162" i="1"/>
  <c r="AH115" i="1"/>
  <c r="AH44" i="1"/>
  <c r="AH22" i="1"/>
  <c r="AH108" i="1"/>
  <c r="AH135" i="1"/>
  <c r="AH60" i="1"/>
  <c r="AH143" i="1"/>
  <c r="AH86" i="1"/>
  <c r="AH151" i="1"/>
  <c r="AH118" i="1"/>
  <c r="AH13" i="1"/>
  <c r="AH47" i="1"/>
  <c r="AH106" i="1"/>
  <c r="AH150" i="1"/>
  <c r="AH61" i="1"/>
  <c r="AH16" i="1"/>
  <c r="AH127" i="1"/>
  <c r="AH90" i="1"/>
  <c r="AH84" i="1"/>
  <c r="AH124" i="1"/>
  <c r="AH76" i="1"/>
  <c r="AH52" i="1"/>
  <c r="AH107" i="1"/>
  <c r="AH32" i="1"/>
  <c r="AH71" i="1"/>
  <c r="AH113" i="1"/>
  <c r="AH116" i="1"/>
  <c r="AH5" i="1"/>
  <c r="AH3" i="1"/>
  <c r="AH55" i="1"/>
  <c r="AH6" i="1"/>
  <c r="AH79" i="1"/>
  <c r="AH109" i="1"/>
  <c r="AH125" i="1"/>
  <c r="AH2" i="1"/>
  <c r="AH70" i="1"/>
  <c r="AH10" i="1"/>
  <c r="AH50" i="1"/>
  <c r="AH25" i="1"/>
  <c r="AH41" i="1"/>
  <c r="AH156" i="1"/>
  <c r="AH131" i="1"/>
  <c r="AH77" i="1"/>
  <c r="AH66" i="1"/>
  <c r="AH163" i="1"/>
  <c r="AH19" i="1"/>
  <c r="AH120" i="1"/>
  <c r="AH81" i="1"/>
  <c r="AH148" i="1"/>
  <c r="AH83" i="1"/>
  <c r="AH85" i="1"/>
  <c r="AH140" i="1"/>
  <c r="AH126" i="1"/>
  <c r="AH39" i="1"/>
  <c r="AH12" i="1"/>
  <c r="AH119" i="1"/>
  <c r="AH7" i="1"/>
  <c r="AH114" i="1"/>
  <c r="AH132" i="1"/>
  <c r="AH68" i="1"/>
  <c r="AH160" i="1"/>
  <c r="AH27" i="1"/>
  <c r="AH93" i="1"/>
  <c r="AH129" i="1"/>
  <c r="AH134" i="1"/>
  <c r="AH73" i="1"/>
  <c r="AH18" i="1"/>
  <c r="AH128" i="1"/>
  <c r="AH97" i="1"/>
  <c r="AH157" i="1"/>
  <c r="AH112" i="1"/>
  <c r="AH122" i="1"/>
  <c r="AH155" i="1"/>
  <c r="AH65" i="1"/>
  <c r="AH137" i="1"/>
  <c r="AH45" i="1"/>
  <c r="AH34" i="1"/>
  <c r="AH78" i="1"/>
  <c r="AH4" i="1"/>
  <c r="AH91" i="1"/>
  <c r="AH35" i="1"/>
  <c r="AH33" i="1"/>
  <c r="AH36" i="1"/>
  <c r="AH40" i="1"/>
  <c r="AH43" i="1"/>
  <c r="AH164" i="1"/>
  <c r="AH82" i="1"/>
  <c r="AH105" i="1"/>
  <c r="AH9" i="1"/>
  <c r="AH99" i="1"/>
  <c r="AH101" i="1"/>
  <c r="AH21" i="1"/>
  <c r="AH69" i="1"/>
  <c r="AH102" i="1"/>
  <c r="AH11" i="1"/>
  <c r="AH49" i="1"/>
  <c r="AH51" i="1"/>
  <c r="AH111" i="1"/>
  <c r="AH149" i="1"/>
  <c r="AH46" i="1"/>
  <c r="AH100" i="1"/>
  <c r="AH139" i="1"/>
  <c r="AH94" i="1"/>
  <c r="AH62" i="1"/>
  <c r="AH20" i="1"/>
  <c r="AH117" i="1"/>
  <c r="AH141" i="1"/>
  <c r="AH92" i="1"/>
  <c r="AH110" i="1"/>
  <c r="AH54" i="1"/>
  <c r="AH89" i="1"/>
  <c r="AH88" i="1"/>
  <c r="AH159" i="1"/>
  <c r="AH30" i="1"/>
  <c r="AH29" i="1"/>
  <c r="AH98" i="1"/>
  <c r="AH38" i="1"/>
  <c r="AH58" i="1"/>
  <c r="AH133" i="1"/>
  <c r="AH121" i="1"/>
  <c r="AH123" i="1"/>
  <c r="AH145" i="1"/>
  <c r="AH53" i="1"/>
  <c r="AH96" i="1"/>
  <c r="AH103" i="1"/>
  <c r="AH26" i="1"/>
  <c r="AH153" i="1"/>
  <c r="AH17" i="1"/>
  <c r="AH72" i="1"/>
  <c r="AH31" i="1"/>
  <c r="AH136" i="1"/>
  <c r="AH75" i="1"/>
  <c r="AH130" i="1"/>
  <c r="AH37" i="1"/>
  <c r="AH146" i="1"/>
  <c r="AH147" i="1"/>
  <c r="AH67" i="1"/>
  <c r="AH80" i="1"/>
  <c r="AH23" i="1"/>
  <c r="AH59" i="1"/>
  <c r="AH63" i="1"/>
  <c r="AH87" i="1"/>
  <c r="AH64" i="1"/>
  <c r="AH42" i="1"/>
  <c r="AH57" i="1"/>
  <c r="AH48" i="1"/>
  <c r="AH95" i="1"/>
  <c r="AH142" i="1"/>
  <c r="AH28" i="1"/>
  <c r="AH24" i="1"/>
  <c r="AH152" i="1"/>
  <c r="AH104" i="1"/>
  <c r="AH154" i="1"/>
  <c r="AH74" i="1"/>
  <c r="AH158" i="1"/>
  <c r="AH138" i="1"/>
  <c r="AH56" i="1"/>
  <c r="AH161" i="1"/>
  <c r="AH144" i="1"/>
  <c r="AF14" i="1"/>
  <c r="AF8" i="1"/>
  <c r="AF15" i="1"/>
  <c r="AF162" i="1"/>
  <c r="AF115" i="1"/>
  <c r="AF44" i="1"/>
  <c r="AF22" i="1"/>
  <c r="AF108" i="1"/>
  <c r="AF135" i="1"/>
  <c r="AF60" i="1"/>
  <c r="AF143" i="1"/>
  <c r="AF86" i="1"/>
  <c r="AF151" i="1"/>
  <c r="AF118" i="1"/>
  <c r="AF13" i="1"/>
  <c r="AF47" i="1"/>
  <c r="AF106" i="1"/>
  <c r="AF150" i="1"/>
  <c r="AF61" i="1"/>
  <c r="AF16" i="1"/>
  <c r="AF127" i="1"/>
  <c r="AF90" i="1"/>
  <c r="AF84" i="1"/>
  <c r="AF124" i="1"/>
  <c r="AF76" i="1"/>
  <c r="AF52" i="1"/>
  <c r="AF107" i="1"/>
  <c r="AF32" i="1"/>
  <c r="AF71" i="1"/>
  <c r="AF113" i="1"/>
  <c r="AF116" i="1"/>
  <c r="AF5" i="1"/>
  <c r="AF3" i="1"/>
  <c r="AF55" i="1"/>
  <c r="AF6" i="1"/>
  <c r="AF79" i="1"/>
  <c r="AF109" i="1"/>
  <c r="AF125" i="1"/>
  <c r="AF2" i="1"/>
  <c r="AF70" i="1"/>
  <c r="AF10" i="1"/>
  <c r="AF50" i="1"/>
  <c r="AF25" i="1"/>
  <c r="AF41" i="1"/>
  <c r="AF156" i="1"/>
  <c r="AF131" i="1"/>
  <c r="AF77" i="1"/>
  <c r="AF66" i="1"/>
  <c r="AF163" i="1"/>
  <c r="AF19" i="1"/>
  <c r="AF120" i="1"/>
  <c r="AF81" i="1"/>
  <c r="AF148" i="1"/>
  <c r="AF83" i="1"/>
  <c r="AF85" i="1"/>
  <c r="AF140" i="1"/>
  <c r="AF126" i="1"/>
  <c r="AF39" i="1"/>
  <c r="AF12" i="1"/>
  <c r="AF119" i="1"/>
  <c r="AF7" i="1"/>
  <c r="AF114" i="1"/>
  <c r="AF132" i="1"/>
  <c r="AF68" i="1"/>
  <c r="AF160" i="1"/>
  <c r="AF27" i="1"/>
  <c r="AF93" i="1"/>
  <c r="AF129" i="1"/>
  <c r="AF134" i="1"/>
  <c r="AF73" i="1"/>
  <c r="AF18" i="1"/>
  <c r="AF128" i="1"/>
  <c r="AF97" i="1"/>
  <c r="AF157" i="1"/>
  <c r="AF112" i="1"/>
  <c r="AF122" i="1"/>
  <c r="AF155" i="1"/>
  <c r="AF65" i="1"/>
  <c r="AF137" i="1"/>
  <c r="AF45" i="1"/>
  <c r="AF34" i="1"/>
  <c r="AF78" i="1"/>
  <c r="AF4" i="1"/>
  <c r="AF91" i="1"/>
  <c r="AF35" i="1"/>
  <c r="AF33" i="1"/>
  <c r="AF36" i="1"/>
  <c r="AF40" i="1"/>
  <c r="AF43" i="1"/>
  <c r="AF164" i="1"/>
  <c r="AF82" i="1"/>
  <c r="AF105" i="1"/>
  <c r="AF9" i="1"/>
  <c r="AF99" i="1"/>
  <c r="AF101" i="1"/>
  <c r="AF21" i="1"/>
  <c r="AF69" i="1"/>
  <c r="AF102" i="1"/>
  <c r="AF11" i="1"/>
  <c r="AF49" i="1"/>
  <c r="AF51" i="1"/>
  <c r="AF111" i="1"/>
  <c r="AF149" i="1"/>
  <c r="AF46" i="1"/>
  <c r="AF100" i="1"/>
  <c r="AF139" i="1"/>
  <c r="AF94" i="1"/>
  <c r="AF62" i="1"/>
  <c r="AF20" i="1"/>
  <c r="AF117" i="1"/>
  <c r="AF141" i="1"/>
  <c r="AF92" i="1"/>
  <c r="AF110" i="1"/>
  <c r="AF54" i="1"/>
  <c r="AF89" i="1"/>
  <c r="AF88" i="1"/>
  <c r="AF159" i="1"/>
  <c r="AF30" i="1"/>
  <c r="AF29" i="1"/>
  <c r="AF98" i="1"/>
  <c r="AF38" i="1"/>
  <c r="AF58" i="1"/>
  <c r="AF133" i="1"/>
  <c r="AF121" i="1"/>
  <c r="AF123" i="1"/>
  <c r="AF145" i="1"/>
  <c r="AF53" i="1"/>
  <c r="AF96" i="1"/>
  <c r="AF103" i="1"/>
  <c r="AF26" i="1"/>
  <c r="AF153" i="1"/>
  <c r="AF17" i="1"/>
  <c r="AF72" i="1"/>
  <c r="AF31" i="1"/>
  <c r="AF136" i="1"/>
  <c r="AF75" i="1"/>
  <c r="AF130" i="1"/>
  <c r="AF37" i="1"/>
  <c r="AF146" i="1"/>
  <c r="AF147" i="1"/>
  <c r="AF67" i="1"/>
  <c r="AF80" i="1"/>
  <c r="AF23" i="1"/>
  <c r="AF59" i="1"/>
  <c r="AF63" i="1"/>
  <c r="AF87" i="1"/>
  <c r="AF64" i="1"/>
  <c r="AF42" i="1"/>
  <c r="AF57" i="1"/>
  <c r="AF48" i="1"/>
  <c r="AF95" i="1"/>
  <c r="AF142" i="1"/>
  <c r="AF28" i="1"/>
  <c r="AF24" i="1"/>
  <c r="AF152" i="1"/>
  <c r="AF104" i="1"/>
  <c r="AF154" i="1"/>
  <c r="AF74" i="1"/>
  <c r="AF158" i="1"/>
  <c r="AF138" i="1"/>
  <c r="AF56" i="1"/>
  <c r="AF161" i="1"/>
  <c r="AF144" i="1"/>
  <c r="AD14" i="1"/>
  <c r="AD8" i="1"/>
  <c r="AD15" i="1"/>
  <c r="AD162" i="1"/>
  <c r="AD115" i="1"/>
  <c r="AD44" i="1"/>
  <c r="AD22" i="1"/>
  <c r="AD108" i="1"/>
  <c r="AD135" i="1"/>
  <c r="AD60" i="1"/>
  <c r="AD143" i="1"/>
  <c r="AD86" i="1"/>
  <c r="AD151" i="1"/>
  <c r="AD118" i="1"/>
  <c r="AD13" i="1"/>
  <c r="AD47" i="1"/>
  <c r="AD106" i="1"/>
  <c r="AD150" i="1"/>
  <c r="AD61" i="1"/>
  <c r="AD16" i="1"/>
  <c r="AD127" i="1"/>
  <c r="AD90" i="1"/>
  <c r="AD84" i="1"/>
  <c r="AD124" i="1"/>
  <c r="AD76" i="1"/>
  <c r="AD52" i="1"/>
  <c r="AD107" i="1"/>
  <c r="AD32" i="1"/>
  <c r="AD71" i="1"/>
  <c r="AD113" i="1"/>
  <c r="AD116" i="1"/>
  <c r="AD5" i="1"/>
  <c r="AD3" i="1"/>
  <c r="AD55" i="1"/>
  <c r="AD6" i="1"/>
  <c r="AD79" i="1"/>
  <c r="AD109" i="1"/>
  <c r="AD125" i="1"/>
  <c r="AD2" i="1"/>
  <c r="AD70" i="1"/>
  <c r="AD10" i="1"/>
  <c r="AD50" i="1"/>
  <c r="AD25" i="1"/>
  <c r="AD41" i="1"/>
  <c r="AD156" i="1"/>
  <c r="AD131" i="1"/>
  <c r="AD77" i="1"/>
  <c r="AD66" i="1"/>
  <c r="AD163" i="1"/>
  <c r="AD19" i="1"/>
  <c r="AD120" i="1"/>
  <c r="AD81" i="1"/>
  <c r="AD148" i="1"/>
  <c r="AD83" i="1"/>
  <c r="AD85" i="1"/>
  <c r="AD140" i="1"/>
  <c r="AD126" i="1"/>
  <c r="AD39" i="1"/>
  <c r="AD12" i="1"/>
  <c r="AD119" i="1"/>
  <c r="AD7" i="1"/>
  <c r="AD114" i="1"/>
  <c r="AD132" i="1"/>
  <c r="AD68" i="1"/>
  <c r="AD160" i="1"/>
  <c r="AD27" i="1"/>
  <c r="AD93" i="1"/>
  <c r="AD129" i="1"/>
  <c r="AD134" i="1"/>
  <c r="AD73" i="1"/>
  <c r="AD18" i="1"/>
  <c r="AD128" i="1"/>
  <c r="AD97" i="1"/>
  <c r="AD157" i="1"/>
  <c r="AD112" i="1"/>
  <c r="AD122" i="1"/>
  <c r="AD155" i="1"/>
  <c r="AD65" i="1"/>
  <c r="AD137" i="1"/>
  <c r="AD45" i="1"/>
  <c r="AD34" i="1"/>
  <c r="AD78" i="1"/>
  <c r="AD4" i="1"/>
  <c r="AD91" i="1"/>
  <c r="AD35" i="1"/>
  <c r="AD33" i="1"/>
  <c r="AD36" i="1"/>
  <c r="AD40" i="1"/>
  <c r="AD43" i="1"/>
  <c r="AD164" i="1"/>
  <c r="AD82" i="1"/>
  <c r="AD105" i="1"/>
  <c r="AD9" i="1"/>
  <c r="AD99" i="1"/>
  <c r="AD101" i="1"/>
  <c r="AD21" i="1"/>
  <c r="AD69" i="1"/>
  <c r="AD102" i="1"/>
  <c r="AD11" i="1"/>
  <c r="AD49" i="1"/>
  <c r="AD51" i="1"/>
  <c r="AD111" i="1"/>
  <c r="AD149" i="1"/>
  <c r="AD46" i="1"/>
  <c r="AD100" i="1"/>
  <c r="AD139" i="1"/>
  <c r="AD94" i="1"/>
  <c r="AD62" i="1"/>
  <c r="AD20" i="1"/>
  <c r="AD117" i="1"/>
  <c r="AD141" i="1"/>
  <c r="AD92" i="1"/>
  <c r="AD110" i="1"/>
  <c r="AD54" i="1"/>
  <c r="AD89" i="1"/>
  <c r="AD88" i="1"/>
  <c r="AD159" i="1"/>
  <c r="AD30" i="1"/>
  <c r="AD29" i="1"/>
  <c r="AD98" i="1"/>
  <c r="AD38" i="1"/>
  <c r="AD58" i="1"/>
  <c r="AD133" i="1"/>
  <c r="AD121" i="1"/>
  <c r="AD123" i="1"/>
  <c r="AD145" i="1"/>
  <c r="AD53" i="1"/>
  <c r="AD96" i="1"/>
  <c r="AD103" i="1"/>
  <c r="AD26" i="1"/>
  <c r="AD153" i="1"/>
  <c r="AD17" i="1"/>
  <c r="AD72" i="1"/>
  <c r="AD31" i="1"/>
  <c r="AD136" i="1"/>
  <c r="AD75" i="1"/>
  <c r="AD130" i="1"/>
  <c r="AD37" i="1"/>
  <c r="AD146" i="1"/>
  <c r="AD147" i="1"/>
  <c r="AD67" i="1"/>
  <c r="AD80" i="1"/>
  <c r="AD23" i="1"/>
  <c r="AD59" i="1"/>
  <c r="AD63" i="1"/>
  <c r="AD87" i="1"/>
  <c r="AD64" i="1"/>
  <c r="AD42" i="1"/>
  <c r="AD57" i="1"/>
  <c r="AD48" i="1"/>
  <c r="AD95" i="1"/>
  <c r="AD142" i="1"/>
  <c r="AD28" i="1"/>
  <c r="AD24" i="1"/>
  <c r="AD152" i="1"/>
  <c r="AD104" i="1"/>
  <c r="AD154" i="1"/>
  <c r="AD74" i="1"/>
  <c r="AD158" i="1"/>
  <c r="AD138" i="1"/>
  <c r="AD56" i="1"/>
  <c r="AD161" i="1"/>
  <c r="AD144" i="1"/>
  <c r="AB14" i="1"/>
  <c r="AB8" i="1"/>
  <c r="AB15" i="1"/>
  <c r="AB162" i="1"/>
  <c r="AB115" i="1"/>
  <c r="AB44" i="1"/>
  <c r="AB22" i="1"/>
  <c r="AB108" i="1"/>
  <c r="AB135" i="1"/>
  <c r="AB60" i="1"/>
  <c r="AB143" i="1"/>
  <c r="AB86" i="1"/>
  <c r="AB151" i="1"/>
  <c r="AB118" i="1"/>
  <c r="AB13" i="1"/>
  <c r="AB47" i="1"/>
  <c r="AB106" i="1"/>
  <c r="AB150" i="1"/>
  <c r="AB61" i="1"/>
  <c r="AB16" i="1"/>
  <c r="AB127" i="1"/>
  <c r="AB90" i="1"/>
  <c r="AB84" i="1"/>
  <c r="AB124" i="1"/>
  <c r="AB76" i="1"/>
  <c r="AB52" i="1"/>
  <c r="AB107" i="1"/>
  <c r="AB32" i="1"/>
  <c r="AB71" i="1"/>
  <c r="AB113" i="1"/>
  <c r="AB116" i="1"/>
  <c r="AB5" i="1"/>
  <c r="AB3" i="1"/>
  <c r="AB55" i="1"/>
  <c r="AB6" i="1"/>
  <c r="AB79" i="1"/>
  <c r="AB109" i="1"/>
  <c r="AB125" i="1"/>
  <c r="AB2" i="1"/>
  <c r="AB70" i="1"/>
  <c r="AB10" i="1"/>
  <c r="AB50" i="1"/>
  <c r="AB25" i="1"/>
  <c r="AB41" i="1"/>
  <c r="AB156" i="1"/>
  <c r="AB131" i="1"/>
  <c r="AB77" i="1"/>
  <c r="AB66" i="1"/>
  <c r="AB163" i="1"/>
  <c r="AB19" i="1"/>
  <c r="AB120" i="1"/>
  <c r="AB81" i="1"/>
  <c r="AB148" i="1"/>
  <c r="AB83" i="1"/>
  <c r="AB85" i="1"/>
  <c r="AB140" i="1"/>
  <c r="AB126" i="1"/>
  <c r="AB39" i="1"/>
  <c r="AB12" i="1"/>
  <c r="AB119" i="1"/>
  <c r="AB7" i="1"/>
  <c r="AB114" i="1"/>
  <c r="AB132" i="1"/>
  <c r="AB68" i="1"/>
  <c r="AB160" i="1"/>
  <c r="AB27" i="1"/>
  <c r="AB93" i="1"/>
  <c r="AB129" i="1"/>
  <c r="AB134" i="1"/>
  <c r="AB73" i="1"/>
  <c r="AB18" i="1"/>
  <c r="AB128" i="1"/>
  <c r="AB97" i="1"/>
  <c r="AB157" i="1"/>
  <c r="AB112" i="1"/>
  <c r="AB122" i="1"/>
  <c r="AB155" i="1"/>
  <c r="AB65" i="1"/>
  <c r="AB137" i="1"/>
  <c r="AB45" i="1"/>
  <c r="AB34" i="1"/>
  <c r="AB78" i="1"/>
  <c r="AB4" i="1"/>
  <c r="AB91" i="1"/>
  <c r="AB35" i="1"/>
  <c r="AB33" i="1"/>
  <c r="AB36" i="1"/>
  <c r="AB40" i="1"/>
  <c r="AB43" i="1"/>
  <c r="AB164" i="1"/>
  <c r="AB82" i="1"/>
  <c r="AB105" i="1"/>
  <c r="AB9" i="1"/>
  <c r="AB99" i="1"/>
  <c r="AB101" i="1"/>
  <c r="AB21" i="1"/>
  <c r="AB69" i="1"/>
  <c r="AB102" i="1"/>
  <c r="AB11" i="1"/>
  <c r="AB49" i="1"/>
  <c r="AB51" i="1"/>
  <c r="AB111" i="1"/>
  <c r="AB149" i="1"/>
  <c r="AB46" i="1"/>
  <c r="AB100" i="1"/>
  <c r="AB139" i="1"/>
  <c r="AB94" i="1"/>
  <c r="AB62" i="1"/>
  <c r="AB20" i="1"/>
  <c r="AB117" i="1"/>
  <c r="AB141" i="1"/>
  <c r="AB92" i="1"/>
  <c r="AB110" i="1"/>
  <c r="AB54" i="1"/>
  <c r="AB89" i="1"/>
  <c r="AB88" i="1"/>
  <c r="AB159" i="1"/>
  <c r="AB30" i="1"/>
  <c r="AB29" i="1"/>
  <c r="AB98" i="1"/>
  <c r="AB38" i="1"/>
  <c r="AB58" i="1"/>
  <c r="AB133" i="1"/>
  <c r="AB121" i="1"/>
  <c r="AB123" i="1"/>
  <c r="AB145" i="1"/>
  <c r="AB53" i="1"/>
  <c r="AB96" i="1"/>
  <c r="AB103" i="1"/>
  <c r="AB26" i="1"/>
  <c r="AB153" i="1"/>
  <c r="AB17" i="1"/>
  <c r="AB72" i="1"/>
  <c r="AB31" i="1"/>
  <c r="AB136" i="1"/>
  <c r="AB75" i="1"/>
  <c r="AB130" i="1"/>
  <c r="AB37" i="1"/>
  <c r="AB146" i="1"/>
  <c r="AB147" i="1"/>
  <c r="AB67" i="1"/>
  <c r="AB80" i="1"/>
  <c r="AB23" i="1"/>
  <c r="AB59" i="1"/>
  <c r="AB63" i="1"/>
  <c r="AB87" i="1"/>
  <c r="AB64" i="1"/>
  <c r="AB42" i="1"/>
  <c r="AB57" i="1"/>
  <c r="AB48" i="1"/>
  <c r="AB95" i="1"/>
  <c r="AB142" i="1"/>
  <c r="AB28" i="1"/>
  <c r="AB24" i="1"/>
  <c r="AB152" i="1"/>
  <c r="AB104" i="1"/>
  <c r="AB154" i="1"/>
  <c r="AB74" i="1"/>
  <c r="AB158" i="1"/>
  <c r="AB138" i="1"/>
  <c r="AB56" i="1"/>
  <c r="AB161" i="1"/>
  <c r="AB144" i="1"/>
  <c r="Z14" i="1"/>
  <c r="Z8" i="1"/>
  <c r="Z15" i="1"/>
  <c r="Z162" i="1"/>
  <c r="Z115" i="1"/>
  <c r="Z44" i="1"/>
  <c r="Z22" i="1"/>
  <c r="Z108" i="1"/>
  <c r="Z135" i="1"/>
  <c r="Z60" i="1"/>
  <c r="Z143" i="1"/>
  <c r="Z86" i="1"/>
  <c r="Z151" i="1"/>
  <c r="Z118" i="1"/>
  <c r="Z13" i="1"/>
  <c r="Z47" i="1"/>
  <c r="Z106" i="1"/>
  <c r="Z150" i="1"/>
  <c r="Z61" i="1"/>
  <c r="Z16" i="1"/>
  <c r="Z127" i="1"/>
  <c r="Z90" i="1"/>
  <c r="Z84" i="1"/>
  <c r="Z124" i="1"/>
  <c r="Z76" i="1"/>
  <c r="Z52" i="1"/>
  <c r="Z107" i="1"/>
  <c r="Z32" i="1"/>
  <c r="Z71" i="1"/>
  <c r="Z113" i="1"/>
  <c r="Z116" i="1"/>
  <c r="Z5" i="1"/>
  <c r="Z3" i="1"/>
  <c r="Z55" i="1"/>
  <c r="Z6" i="1"/>
  <c r="Z79" i="1"/>
  <c r="Z109" i="1"/>
  <c r="Z125" i="1"/>
  <c r="Z2" i="1"/>
  <c r="Z70" i="1"/>
  <c r="Z10" i="1"/>
  <c r="Z50" i="1"/>
  <c r="Z25" i="1"/>
  <c r="Z41" i="1"/>
  <c r="Z156" i="1"/>
  <c r="Z131" i="1"/>
  <c r="Z77" i="1"/>
  <c r="Z66" i="1"/>
  <c r="Z163" i="1"/>
  <c r="Z19" i="1"/>
  <c r="Z120" i="1"/>
  <c r="Z81" i="1"/>
  <c r="Z148" i="1"/>
  <c r="Z83" i="1"/>
  <c r="Z85" i="1"/>
  <c r="Z140" i="1"/>
  <c r="Z126" i="1"/>
  <c r="Z39" i="1"/>
  <c r="Z12" i="1"/>
  <c r="Z119" i="1"/>
  <c r="Z7" i="1"/>
  <c r="Z114" i="1"/>
  <c r="Z132" i="1"/>
  <c r="Z68" i="1"/>
  <c r="Z160" i="1"/>
  <c r="Z27" i="1"/>
  <c r="Z93" i="1"/>
  <c r="Z129" i="1"/>
  <c r="Z134" i="1"/>
  <c r="Z73" i="1"/>
  <c r="Z18" i="1"/>
  <c r="Z128" i="1"/>
  <c r="Z97" i="1"/>
  <c r="Z157" i="1"/>
  <c r="Z112" i="1"/>
  <c r="Z122" i="1"/>
  <c r="Z155" i="1"/>
  <c r="Z65" i="1"/>
  <c r="Z137" i="1"/>
  <c r="Z45" i="1"/>
  <c r="Z34" i="1"/>
  <c r="Z78" i="1"/>
  <c r="Z4" i="1"/>
  <c r="Z91" i="1"/>
  <c r="Z35" i="1"/>
  <c r="Z33" i="1"/>
  <c r="Z36" i="1"/>
  <c r="Z40" i="1"/>
  <c r="Z43" i="1"/>
  <c r="Z164" i="1"/>
  <c r="Z82" i="1"/>
  <c r="Z105" i="1"/>
  <c r="Z9" i="1"/>
  <c r="Z99" i="1"/>
  <c r="Z101" i="1"/>
  <c r="Z21" i="1"/>
  <c r="Z69" i="1"/>
  <c r="Z102" i="1"/>
  <c r="Z11" i="1"/>
  <c r="Z49" i="1"/>
  <c r="Z51" i="1"/>
  <c r="Z111" i="1"/>
  <c r="Z149" i="1"/>
  <c r="Z46" i="1"/>
  <c r="Z100" i="1"/>
  <c r="Z139" i="1"/>
  <c r="Z94" i="1"/>
  <c r="Z62" i="1"/>
  <c r="Z20" i="1"/>
  <c r="Z117" i="1"/>
  <c r="Z141" i="1"/>
  <c r="Z92" i="1"/>
  <c r="Z110" i="1"/>
  <c r="Z54" i="1"/>
  <c r="Z89" i="1"/>
  <c r="Z88" i="1"/>
  <c r="Z159" i="1"/>
  <c r="Z30" i="1"/>
  <c r="Z29" i="1"/>
  <c r="Z98" i="1"/>
  <c r="Z38" i="1"/>
  <c r="Z58" i="1"/>
  <c r="Z133" i="1"/>
  <c r="Z121" i="1"/>
  <c r="Z123" i="1"/>
  <c r="Z145" i="1"/>
  <c r="Z53" i="1"/>
  <c r="Z96" i="1"/>
  <c r="Z103" i="1"/>
  <c r="Z26" i="1"/>
  <c r="Z153" i="1"/>
  <c r="Z17" i="1"/>
  <c r="Z72" i="1"/>
  <c r="Z31" i="1"/>
  <c r="Z136" i="1"/>
  <c r="Z75" i="1"/>
  <c r="Z130" i="1"/>
  <c r="Z37" i="1"/>
  <c r="Z146" i="1"/>
  <c r="Z147" i="1"/>
  <c r="Z67" i="1"/>
  <c r="Z80" i="1"/>
  <c r="Z23" i="1"/>
  <c r="Z59" i="1"/>
  <c r="Z63" i="1"/>
  <c r="Z87" i="1"/>
  <c r="Z64" i="1"/>
  <c r="Z42" i="1"/>
  <c r="Z57" i="1"/>
  <c r="Z48" i="1"/>
  <c r="Z95" i="1"/>
  <c r="Z142" i="1"/>
  <c r="Z28" i="1"/>
  <c r="Z24" i="1"/>
  <c r="Z152" i="1"/>
  <c r="Z104" i="1"/>
  <c r="Z154" i="1"/>
  <c r="Z74" i="1"/>
  <c r="Z158" i="1"/>
  <c r="Z138" i="1"/>
  <c r="Z56" i="1"/>
  <c r="Z161" i="1"/>
  <c r="Z144" i="1"/>
  <c r="X14" i="1"/>
  <c r="X8" i="1"/>
  <c r="X15" i="1"/>
  <c r="X162" i="1"/>
  <c r="X115" i="1"/>
  <c r="X44" i="1"/>
  <c r="X22" i="1"/>
  <c r="X108" i="1"/>
  <c r="X135" i="1"/>
  <c r="X60" i="1"/>
  <c r="X143" i="1"/>
  <c r="X86" i="1"/>
  <c r="X151" i="1"/>
  <c r="X118" i="1"/>
  <c r="X13" i="1"/>
  <c r="X47" i="1"/>
  <c r="X106" i="1"/>
  <c r="X150" i="1"/>
  <c r="X61" i="1"/>
  <c r="X16" i="1"/>
  <c r="X127" i="1"/>
  <c r="X90" i="1"/>
  <c r="X84" i="1"/>
  <c r="X124" i="1"/>
  <c r="X76" i="1"/>
  <c r="X52" i="1"/>
  <c r="X107" i="1"/>
  <c r="X32" i="1"/>
  <c r="X71" i="1"/>
  <c r="X113" i="1"/>
  <c r="X116" i="1"/>
  <c r="X5" i="1"/>
  <c r="X3" i="1"/>
  <c r="X55" i="1"/>
  <c r="X6" i="1"/>
  <c r="X79" i="1"/>
  <c r="X109" i="1"/>
  <c r="X125" i="1"/>
  <c r="X2" i="1"/>
  <c r="X70" i="1"/>
  <c r="X10" i="1"/>
  <c r="X50" i="1"/>
  <c r="X25" i="1"/>
  <c r="X41" i="1"/>
  <c r="X156" i="1"/>
  <c r="X131" i="1"/>
  <c r="X77" i="1"/>
  <c r="X66" i="1"/>
  <c r="X163" i="1"/>
  <c r="X19" i="1"/>
  <c r="X120" i="1"/>
  <c r="X81" i="1"/>
  <c r="X148" i="1"/>
  <c r="X83" i="1"/>
  <c r="X85" i="1"/>
  <c r="X140" i="1"/>
  <c r="X126" i="1"/>
  <c r="X39" i="1"/>
  <c r="X12" i="1"/>
  <c r="X119" i="1"/>
  <c r="X7" i="1"/>
  <c r="X114" i="1"/>
  <c r="X132" i="1"/>
  <c r="X68" i="1"/>
  <c r="X160" i="1"/>
  <c r="X27" i="1"/>
  <c r="X93" i="1"/>
  <c r="X129" i="1"/>
  <c r="X134" i="1"/>
  <c r="X73" i="1"/>
  <c r="X18" i="1"/>
  <c r="X128" i="1"/>
  <c r="X97" i="1"/>
  <c r="X157" i="1"/>
  <c r="X112" i="1"/>
  <c r="X122" i="1"/>
  <c r="X155" i="1"/>
  <c r="X65" i="1"/>
  <c r="X137" i="1"/>
  <c r="X45" i="1"/>
  <c r="X34" i="1"/>
  <c r="X78" i="1"/>
  <c r="X4" i="1"/>
  <c r="X91" i="1"/>
  <c r="X35" i="1"/>
  <c r="X33" i="1"/>
  <c r="X36" i="1"/>
  <c r="X40" i="1"/>
  <c r="X43" i="1"/>
  <c r="X164" i="1"/>
  <c r="X82" i="1"/>
  <c r="X105" i="1"/>
  <c r="X9" i="1"/>
  <c r="X99" i="1"/>
  <c r="X101" i="1"/>
  <c r="X21" i="1"/>
  <c r="X69" i="1"/>
  <c r="X102" i="1"/>
  <c r="X11" i="1"/>
  <c r="X49" i="1"/>
  <c r="X51" i="1"/>
  <c r="X111" i="1"/>
  <c r="X149" i="1"/>
  <c r="X46" i="1"/>
  <c r="X100" i="1"/>
  <c r="X139" i="1"/>
  <c r="X94" i="1"/>
  <c r="X62" i="1"/>
  <c r="X20" i="1"/>
  <c r="X117" i="1"/>
  <c r="X141" i="1"/>
  <c r="X92" i="1"/>
  <c r="X110" i="1"/>
  <c r="X54" i="1"/>
  <c r="X89" i="1"/>
  <c r="X88" i="1"/>
  <c r="X159" i="1"/>
  <c r="X30" i="1"/>
  <c r="X29" i="1"/>
  <c r="X98" i="1"/>
  <c r="X38" i="1"/>
  <c r="X58" i="1"/>
  <c r="X133" i="1"/>
  <c r="X121" i="1"/>
  <c r="X123" i="1"/>
  <c r="X145" i="1"/>
  <c r="X53" i="1"/>
  <c r="X96" i="1"/>
  <c r="X103" i="1"/>
  <c r="X26" i="1"/>
  <c r="X153" i="1"/>
  <c r="X17" i="1"/>
  <c r="X72" i="1"/>
  <c r="X31" i="1"/>
  <c r="X136" i="1"/>
  <c r="X75" i="1"/>
  <c r="X130" i="1"/>
  <c r="X37" i="1"/>
  <c r="X146" i="1"/>
  <c r="X147" i="1"/>
  <c r="X67" i="1"/>
  <c r="X80" i="1"/>
  <c r="X23" i="1"/>
  <c r="X59" i="1"/>
  <c r="X63" i="1"/>
  <c r="X87" i="1"/>
  <c r="X64" i="1"/>
  <c r="X42" i="1"/>
  <c r="X57" i="1"/>
  <c r="X48" i="1"/>
  <c r="X95" i="1"/>
  <c r="X142" i="1"/>
  <c r="X28" i="1"/>
  <c r="X24" i="1"/>
  <c r="X152" i="1"/>
  <c r="X104" i="1"/>
  <c r="X154" i="1"/>
  <c r="X74" i="1"/>
  <c r="X158" i="1"/>
  <c r="X138" i="1"/>
  <c r="X56" i="1"/>
  <c r="X161" i="1"/>
  <c r="X144" i="1"/>
  <c r="V14" i="1"/>
  <c r="V8" i="1"/>
  <c r="V15" i="1"/>
  <c r="V162" i="1"/>
  <c r="V115" i="1"/>
  <c r="V44" i="1"/>
  <c r="V22" i="1"/>
  <c r="V108" i="1"/>
  <c r="V135" i="1"/>
  <c r="V60" i="1"/>
  <c r="V143" i="1"/>
  <c r="V86" i="1"/>
  <c r="V151" i="1"/>
  <c r="V118" i="1"/>
  <c r="V13" i="1"/>
  <c r="V47" i="1"/>
  <c r="V106" i="1"/>
  <c r="V150" i="1"/>
  <c r="V61" i="1"/>
  <c r="V16" i="1"/>
  <c r="V127" i="1"/>
  <c r="V90" i="1"/>
  <c r="V84" i="1"/>
  <c r="V124" i="1"/>
  <c r="V76" i="1"/>
  <c r="V52" i="1"/>
  <c r="V107" i="1"/>
  <c r="V32" i="1"/>
  <c r="V71" i="1"/>
  <c r="V113" i="1"/>
  <c r="V116" i="1"/>
  <c r="V5" i="1"/>
  <c r="V3" i="1"/>
  <c r="V55" i="1"/>
  <c r="V6" i="1"/>
  <c r="V79" i="1"/>
  <c r="V109" i="1"/>
  <c r="V125" i="1"/>
  <c r="V2" i="1"/>
  <c r="V70" i="1"/>
  <c r="V10" i="1"/>
  <c r="V50" i="1"/>
  <c r="V25" i="1"/>
  <c r="V41" i="1"/>
  <c r="V156" i="1"/>
  <c r="V131" i="1"/>
  <c r="V77" i="1"/>
  <c r="V66" i="1"/>
  <c r="V163" i="1"/>
  <c r="V19" i="1"/>
  <c r="V120" i="1"/>
  <c r="V81" i="1"/>
  <c r="V148" i="1"/>
  <c r="V83" i="1"/>
  <c r="V85" i="1"/>
  <c r="V140" i="1"/>
  <c r="V126" i="1"/>
  <c r="V39" i="1"/>
  <c r="V12" i="1"/>
  <c r="V119" i="1"/>
  <c r="V7" i="1"/>
  <c r="V114" i="1"/>
  <c r="V132" i="1"/>
  <c r="V68" i="1"/>
  <c r="V160" i="1"/>
  <c r="V27" i="1"/>
  <c r="V93" i="1"/>
  <c r="V129" i="1"/>
  <c r="V134" i="1"/>
  <c r="V73" i="1"/>
  <c r="V18" i="1"/>
  <c r="V128" i="1"/>
  <c r="V97" i="1"/>
  <c r="V157" i="1"/>
  <c r="V112" i="1"/>
  <c r="V122" i="1"/>
  <c r="V155" i="1"/>
  <c r="V65" i="1"/>
  <c r="V137" i="1"/>
  <c r="V45" i="1"/>
  <c r="V34" i="1"/>
  <c r="V78" i="1"/>
  <c r="V4" i="1"/>
  <c r="V91" i="1"/>
  <c r="V35" i="1"/>
  <c r="V33" i="1"/>
  <c r="V36" i="1"/>
  <c r="V40" i="1"/>
  <c r="V43" i="1"/>
  <c r="V164" i="1"/>
  <c r="V82" i="1"/>
  <c r="V105" i="1"/>
  <c r="V9" i="1"/>
  <c r="V99" i="1"/>
  <c r="V101" i="1"/>
  <c r="V21" i="1"/>
  <c r="V69" i="1"/>
  <c r="V102" i="1"/>
  <c r="V11" i="1"/>
  <c r="V49" i="1"/>
  <c r="V51" i="1"/>
  <c r="V111" i="1"/>
  <c r="V149" i="1"/>
  <c r="V46" i="1"/>
  <c r="V100" i="1"/>
  <c r="V139" i="1"/>
  <c r="V94" i="1"/>
  <c r="V62" i="1"/>
  <c r="V20" i="1"/>
  <c r="V117" i="1"/>
  <c r="V141" i="1"/>
  <c r="V92" i="1"/>
  <c r="V110" i="1"/>
  <c r="V54" i="1"/>
  <c r="V89" i="1"/>
  <c r="V88" i="1"/>
  <c r="V159" i="1"/>
  <c r="V30" i="1"/>
  <c r="V29" i="1"/>
  <c r="V98" i="1"/>
  <c r="V38" i="1"/>
  <c r="V58" i="1"/>
  <c r="V133" i="1"/>
  <c r="V121" i="1"/>
  <c r="V123" i="1"/>
  <c r="V145" i="1"/>
  <c r="V53" i="1"/>
  <c r="V96" i="1"/>
  <c r="V103" i="1"/>
  <c r="V26" i="1"/>
  <c r="V153" i="1"/>
  <c r="V17" i="1"/>
  <c r="V72" i="1"/>
  <c r="V31" i="1"/>
  <c r="V136" i="1"/>
  <c r="V75" i="1"/>
  <c r="V130" i="1"/>
  <c r="V37" i="1"/>
  <c r="V146" i="1"/>
  <c r="V147" i="1"/>
  <c r="V67" i="1"/>
  <c r="V80" i="1"/>
  <c r="V23" i="1"/>
  <c r="V59" i="1"/>
  <c r="V63" i="1"/>
  <c r="V87" i="1"/>
  <c r="V64" i="1"/>
  <c r="V42" i="1"/>
  <c r="V57" i="1"/>
  <c r="V48" i="1"/>
  <c r="V95" i="1"/>
  <c r="V142" i="1"/>
  <c r="V28" i="1"/>
  <c r="V24" i="1"/>
  <c r="V152" i="1"/>
  <c r="V104" i="1"/>
  <c r="V154" i="1"/>
  <c r="V74" i="1"/>
  <c r="V158" i="1"/>
  <c r="V138" i="1"/>
  <c r="V56" i="1"/>
  <c r="V161" i="1"/>
  <c r="V144" i="1"/>
  <c r="T14" i="1"/>
  <c r="T8" i="1"/>
  <c r="T15" i="1"/>
  <c r="T162" i="1"/>
  <c r="T115" i="1"/>
  <c r="T44" i="1"/>
  <c r="T22" i="1"/>
  <c r="T108" i="1"/>
  <c r="T135" i="1"/>
  <c r="T60" i="1"/>
  <c r="T143" i="1"/>
  <c r="T86" i="1"/>
  <c r="T151" i="1"/>
  <c r="T118" i="1"/>
  <c r="T13" i="1"/>
  <c r="T47" i="1"/>
  <c r="T106" i="1"/>
  <c r="T150" i="1"/>
  <c r="T61" i="1"/>
  <c r="T16" i="1"/>
  <c r="T127" i="1"/>
  <c r="T90" i="1"/>
  <c r="T84" i="1"/>
  <c r="T124" i="1"/>
  <c r="T76" i="1"/>
  <c r="T52" i="1"/>
  <c r="T107" i="1"/>
  <c r="T32" i="1"/>
  <c r="T71" i="1"/>
  <c r="T113" i="1"/>
  <c r="T116" i="1"/>
  <c r="T5" i="1"/>
  <c r="T3" i="1"/>
  <c r="T55" i="1"/>
  <c r="T6" i="1"/>
  <c r="T79" i="1"/>
  <c r="T109" i="1"/>
  <c r="T125" i="1"/>
  <c r="T2" i="1"/>
  <c r="T70" i="1"/>
  <c r="T10" i="1"/>
  <c r="T50" i="1"/>
  <c r="T25" i="1"/>
  <c r="T41" i="1"/>
  <c r="T156" i="1"/>
  <c r="T131" i="1"/>
  <c r="T77" i="1"/>
  <c r="T66" i="1"/>
  <c r="T163" i="1"/>
  <c r="T19" i="1"/>
  <c r="T120" i="1"/>
  <c r="T81" i="1"/>
  <c r="T148" i="1"/>
  <c r="T83" i="1"/>
  <c r="T85" i="1"/>
  <c r="T140" i="1"/>
  <c r="T126" i="1"/>
  <c r="T39" i="1"/>
  <c r="T12" i="1"/>
  <c r="T119" i="1"/>
  <c r="T7" i="1"/>
  <c r="T114" i="1"/>
  <c r="T132" i="1"/>
  <c r="T68" i="1"/>
  <c r="T160" i="1"/>
  <c r="T27" i="1"/>
  <c r="T93" i="1"/>
  <c r="T129" i="1"/>
  <c r="T134" i="1"/>
  <c r="T73" i="1"/>
  <c r="T18" i="1"/>
  <c r="T128" i="1"/>
  <c r="T97" i="1"/>
  <c r="T157" i="1"/>
  <c r="T112" i="1"/>
  <c r="T122" i="1"/>
  <c r="T155" i="1"/>
  <c r="T65" i="1"/>
  <c r="T137" i="1"/>
  <c r="T45" i="1"/>
  <c r="T34" i="1"/>
  <c r="T78" i="1"/>
  <c r="T4" i="1"/>
  <c r="T91" i="1"/>
  <c r="T35" i="1"/>
  <c r="T33" i="1"/>
  <c r="T36" i="1"/>
  <c r="T40" i="1"/>
  <c r="T43" i="1"/>
  <c r="T164" i="1"/>
  <c r="T82" i="1"/>
  <c r="T105" i="1"/>
  <c r="T9" i="1"/>
  <c r="T99" i="1"/>
  <c r="T101" i="1"/>
  <c r="T21" i="1"/>
  <c r="T69" i="1"/>
  <c r="T102" i="1"/>
  <c r="T11" i="1"/>
  <c r="T49" i="1"/>
  <c r="T51" i="1"/>
  <c r="T111" i="1"/>
  <c r="T149" i="1"/>
  <c r="T46" i="1"/>
  <c r="T100" i="1"/>
  <c r="T139" i="1"/>
  <c r="T94" i="1"/>
  <c r="T62" i="1"/>
  <c r="T20" i="1"/>
  <c r="T117" i="1"/>
  <c r="T141" i="1"/>
  <c r="T92" i="1"/>
  <c r="T110" i="1"/>
  <c r="T54" i="1"/>
  <c r="T89" i="1"/>
  <c r="T88" i="1"/>
  <c r="T159" i="1"/>
  <c r="T30" i="1"/>
  <c r="T29" i="1"/>
  <c r="T98" i="1"/>
  <c r="T38" i="1"/>
  <c r="T58" i="1"/>
  <c r="T133" i="1"/>
  <c r="T121" i="1"/>
  <c r="T123" i="1"/>
  <c r="T145" i="1"/>
  <c r="T53" i="1"/>
  <c r="T96" i="1"/>
  <c r="T103" i="1"/>
  <c r="T26" i="1"/>
  <c r="T153" i="1"/>
  <c r="T17" i="1"/>
  <c r="T72" i="1"/>
  <c r="T31" i="1"/>
  <c r="T136" i="1"/>
  <c r="T75" i="1"/>
  <c r="T130" i="1"/>
  <c r="T37" i="1"/>
  <c r="T146" i="1"/>
  <c r="T147" i="1"/>
  <c r="T67" i="1"/>
  <c r="T80" i="1"/>
  <c r="T23" i="1"/>
  <c r="T59" i="1"/>
  <c r="T63" i="1"/>
  <c r="T87" i="1"/>
  <c r="T64" i="1"/>
  <c r="T42" i="1"/>
  <c r="T57" i="1"/>
  <c r="T48" i="1"/>
  <c r="T95" i="1"/>
  <c r="T142" i="1"/>
  <c r="T28" i="1"/>
  <c r="T24" i="1"/>
  <c r="T152" i="1"/>
  <c r="T104" i="1"/>
  <c r="T154" i="1"/>
  <c r="T74" i="1"/>
  <c r="T158" i="1"/>
  <c r="T138" i="1"/>
  <c r="T56" i="1"/>
  <c r="T161" i="1"/>
  <c r="T144" i="1"/>
  <c r="R14" i="1"/>
  <c r="R8" i="1"/>
  <c r="R15" i="1"/>
  <c r="R162" i="1"/>
  <c r="R115" i="1"/>
  <c r="R44" i="1"/>
  <c r="R22" i="1"/>
  <c r="R108" i="1"/>
  <c r="R135" i="1"/>
  <c r="R60" i="1"/>
  <c r="R143" i="1"/>
  <c r="R86" i="1"/>
  <c r="R151" i="1"/>
  <c r="R118" i="1"/>
  <c r="R13" i="1"/>
  <c r="R47" i="1"/>
  <c r="R106" i="1"/>
  <c r="R150" i="1"/>
  <c r="R61" i="1"/>
  <c r="R16" i="1"/>
  <c r="R127" i="1"/>
  <c r="R90" i="1"/>
  <c r="R84" i="1"/>
  <c r="R124" i="1"/>
  <c r="R76" i="1"/>
  <c r="R52" i="1"/>
  <c r="R107" i="1"/>
  <c r="R32" i="1"/>
  <c r="R71" i="1"/>
  <c r="R113" i="1"/>
  <c r="R116" i="1"/>
  <c r="R5" i="1"/>
  <c r="R3" i="1"/>
  <c r="R55" i="1"/>
  <c r="R6" i="1"/>
  <c r="R79" i="1"/>
  <c r="R109" i="1"/>
  <c r="R125" i="1"/>
  <c r="R2" i="1"/>
  <c r="R70" i="1"/>
  <c r="R10" i="1"/>
  <c r="R50" i="1"/>
  <c r="R25" i="1"/>
  <c r="R41" i="1"/>
  <c r="R156" i="1"/>
  <c r="R131" i="1"/>
  <c r="R77" i="1"/>
  <c r="R66" i="1"/>
  <c r="R163" i="1"/>
  <c r="R19" i="1"/>
  <c r="R120" i="1"/>
  <c r="R81" i="1"/>
  <c r="R148" i="1"/>
  <c r="R83" i="1"/>
  <c r="R85" i="1"/>
  <c r="R140" i="1"/>
  <c r="R126" i="1"/>
  <c r="R39" i="1"/>
  <c r="R12" i="1"/>
  <c r="R119" i="1"/>
  <c r="R7" i="1"/>
  <c r="R114" i="1"/>
  <c r="R132" i="1"/>
  <c r="R68" i="1"/>
  <c r="R160" i="1"/>
  <c r="R27" i="1"/>
  <c r="R93" i="1"/>
  <c r="R129" i="1"/>
  <c r="R134" i="1"/>
  <c r="R73" i="1"/>
  <c r="R18" i="1"/>
  <c r="R128" i="1"/>
  <c r="R97" i="1"/>
  <c r="R157" i="1"/>
  <c r="R112" i="1"/>
  <c r="R122" i="1"/>
  <c r="R155" i="1"/>
  <c r="R65" i="1"/>
  <c r="R137" i="1"/>
  <c r="R45" i="1"/>
  <c r="R34" i="1"/>
  <c r="R78" i="1"/>
  <c r="R4" i="1"/>
  <c r="R91" i="1"/>
  <c r="R35" i="1"/>
  <c r="R33" i="1"/>
  <c r="R36" i="1"/>
  <c r="R40" i="1"/>
  <c r="R43" i="1"/>
  <c r="R164" i="1"/>
  <c r="R82" i="1"/>
  <c r="R105" i="1"/>
  <c r="R9" i="1"/>
  <c r="R99" i="1"/>
  <c r="R101" i="1"/>
  <c r="R21" i="1"/>
  <c r="R69" i="1"/>
  <c r="R102" i="1"/>
  <c r="R11" i="1"/>
  <c r="R49" i="1"/>
  <c r="R51" i="1"/>
  <c r="R111" i="1"/>
  <c r="R149" i="1"/>
  <c r="R46" i="1"/>
  <c r="R100" i="1"/>
  <c r="R139" i="1"/>
  <c r="R94" i="1"/>
  <c r="R62" i="1"/>
  <c r="R20" i="1"/>
  <c r="R117" i="1"/>
  <c r="R141" i="1"/>
  <c r="R92" i="1"/>
  <c r="R110" i="1"/>
  <c r="R54" i="1"/>
  <c r="R89" i="1"/>
  <c r="R88" i="1"/>
  <c r="R159" i="1"/>
  <c r="R30" i="1"/>
  <c r="R29" i="1"/>
  <c r="R98" i="1"/>
  <c r="R38" i="1"/>
  <c r="R58" i="1"/>
  <c r="R133" i="1"/>
  <c r="R121" i="1"/>
  <c r="R123" i="1"/>
  <c r="R145" i="1"/>
  <c r="R53" i="1"/>
  <c r="R96" i="1"/>
  <c r="R103" i="1"/>
  <c r="R26" i="1"/>
  <c r="R153" i="1"/>
  <c r="R17" i="1"/>
  <c r="R72" i="1"/>
  <c r="R31" i="1"/>
  <c r="R136" i="1"/>
  <c r="R75" i="1"/>
  <c r="R130" i="1"/>
  <c r="R37" i="1"/>
  <c r="R146" i="1"/>
  <c r="R147" i="1"/>
  <c r="R67" i="1"/>
  <c r="R80" i="1"/>
  <c r="R23" i="1"/>
  <c r="R59" i="1"/>
  <c r="R63" i="1"/>
  <c r="R87" i="1"/>
  <c r="R64" i="1"/>
  <c r="R42" i="1"/>
  <c r="R57" i="1"/>
  <c r="R48" i="1"/>
  <c r="R95" i="1"/>
  <c r="R142" i="1"/>
  <c r="R28" i="1"/>
  <c r="R24" i="1"/>
  <c r="R152" i="1"/>
  <c r="R104" i="1"/>
  <c r="R154" i="1"/>
  <c r="R74" i="1"/>
  <c r="R158" i="1"/>
  <c r="R138" i="1"/>
  <c r="R56" i="1"/>
  <c r="R161" i="1"/>
  <c r="R144" i="1"/>
  <c r="P14" i="1"/>
  <c r="P8" i="1"/>
  <c r="P15" i="1"/>
  <c r="P162" i="1"/>
  <c r="P115" i="1"/>
  <c r="P44" i="1"/>
  <c r="P22" i="1"/>
  <c r="P108" i="1"/>
  <c r="P135" i="1"/>
  <c r="P60" i="1"/>
  <c r="P143" i="1"/>
  <c r="P86" i="1"/>
  <c r="P151" i="1"/>
  <c r="P118" i="1"/>
  <c r="P13" i="1"/>
  <c r="P47" i="1"/>
  <c r="P106" i="1"/>
  <c r="P150" i="1"/>
  <c r="P61" i="1"/>
  <c r="P16" i="1"/>
  <c r="P127" i="1"/>
  <c r="P90" i="1"/>
  <c r="P84" i="1"/>
  <c r="P124" i="1"/>
  <c r="P76" i="1"/>
  <c r="P52" i="1"/>
  <c r="P107" i="1"/>
  <c r="P32" i="1"/>
  <c r="P71" i="1"/>
  <c r="P113" i="1"/>
  <c r="P116" i="1"/>
  <c r="P5" i="1"/>
  <c r="P3" i="1"/>
  <c r="P55" i="1"/>
  <c r="P6" i="1"/>
  <c r="P79" i="1"/>
  <c r="P109" i="1"/>
  <c r="P125" i="1"/>
  <c r="P2" i="1"/>
  <c r="P70" i="1"/>
  <c r="P10" i="1"/>
  <c r="P50" i="1"/>
  <c r="P25" i="1"/>
  <c r="P41" i="1"/>
  <c r="P156" i="1"/>
  <c r="P131" i="1"/>
  <c r="P77" i="1"/>
  <c r="P66" i="1"/>
  <c r="P163" i="1"/>
  <c r="P19" i="1"/>
  <c r="P120" i="1"/>
  <c r="P81" i="1"/>
  <c r="P148" i="1"/>
  <c r="P83" i="1"/>
  <c r="P85" i="1"/>
  <c r="P140" i="1"/>
  <c r="P126" i="1"/>
  <c r="P39" i="1"/>
  <c r="P12" i="1"/>
  <c r="P119" i="1"/>
  <c r="P7" i="1"/>
  <c r="P114" i="1"/>
  <c r="P132" i="1"/>
  <c r="P68" i="1"/>
  <c r="P160" i="1"/>
  <c r="P27" i="1"/>
  <c r="P93" i="1"/>
  <c r="P129" i="1"/>
  <c r="P134" i="1"/>
  <c r="P73" i="1"/>
  <c r="P18" i="1"/>
  <c r="P128" i="1"/>
  <c r="P97" i="1"/>
  <c r="P157" i="1"/>
  <c r="P112" i="1"/>
  <c r="P122" i="1"/>
  <c r="P155" i="1"/>
  <c r="P65" i="1"/>
  <c r="P137" i="1"/>
  <c r="P45" i="1"/>
  <c r="P34" i="1"/>
  <c r="P78" i="1"/>
  <c r="P4" i="1"/>
  <c r="P91" i="1"/>
  <c r="P35" i="1"/>
  <c r="P33" i="1"/>
  <c r="P36" i="1"/>
  <c r="P40" i="1"/>
  <c r="P43" i="1"/>
  <c r="P164" i="1"/>
  <c r="P82" i="1"/>
  <c r="P105" i="1"/>
  <c r="P9" i="1"/>
  <c r="P99" i="1"/>
  <c r="P101" i="1"/>
  <c r="P21" i="1"/>
  <c r="P69" i="1"/>
  <c r="P102" i="1"/>
  <c r="P11" i="1"/>
  <c r="P49" i="1"/>
  <c r="P51" i="1"/>
  <c r="P111" i="1"/>
  <c r="P149" i="1"/>
  <c r="P46" i="1"/>
  <c r="P100" i="1"/>
  <c r="P139" i="1"/>
  <c r="P94" i="1"/>
  <c r="P62" i="1"/>
  <c r="P20" i="1"/>
  <c r="P117" i="1"/>
  <c r="P141" i="1"/>
  <c r="P92" i="1"/>
  <c r="P110" i="1"/>
  <c r="P54" i="1"/>
  <c r="P89" i="1"/>
  <c r="P88" i="1"/>
  <c r="P159" i="1"/>
  <c r="P30" i="1"/>
  <c r="P29" i="1"/>
  <c r="P98" i="1"/>
  <c r="P38" i="1"/>
  <c r="P58" i="1"/>
  <c r="P133" i="1"/>
  <c r="P121" i="1"/>
  <c r="P123" i="1"/>
  <c r="P145" i="1"/>
  <c r="P53" i="1"/>
  <c r="P96" i="1"/>
  <c r="P103" i="1"/>
  <c r="P26" i="1"/>
  <c r="P153" i="1"/>
  <c r="P17" i="1"/>
  <c r="P72" i="1"/>
  <c r="P31" i="1"/>
  <c r="P136" i="1"/>
  <c r="P75" i="1"/>
  <c r="P130" i="1"/>
  <c r="P37" i="1"/>
  <c r="P146" i="1"/>
  <c r="P147" i="1"/>
  <c r="P67" i="1"/>
  <c r="P80" i="1"/>
  <c r="P23" i="1"/>
  <c r="P59" i="1"/>
  <c r="P63" i="1"/>
  <c r="P87" i="1"/>
  <c r="P64" i="1"/>
  <c r="P42" i="1"/>
  <c r="P57" i="1"/>
  <c r="P48" i="1"/>
  <c r="P95" i="1"/>
  <c r="P142" i="1"/>
  <c r="P28" i="1"/>
  <c r="P24" i="1"/>
  <c r="P152" i="1"/>
  <c r="P104" i="1"/>
  <c r="P154" i="1"/>
  <c r="P74" i="1"/>
  <c r="P158" i="1"/>
  <c r="P138" i="1"/>
  <c r="P56" i="1"/>
  <c r="P161" i="1"/>
  <c r="P144" i="1"/>
  <c r="N14" i="1"/>
  <c r="N8" i="1"/>
  <c r="N15" i="1"/>
  <c r="N162" i="1"/>
  <c r="N115" i="1"/>
  <c r="N44" i="1"/>
  <c r="N22" i="1"/>
  <c r="N108" i="1"/>
  <c r="N135" i="1"/>
  <c r="N60" i="1"/>
  <c r="N143" i="1"/>
  <c r="N86" i="1"/>
  <c r="N151" i="1"/>
  <c r="N118" i="1"/>
  <c r="N13" i="1"/>
  <c r="N47" i="1"/>
  <c r="N106" i="1"/>
  <c r="N150" i="1"/>
  <c r="N61" i="1"/>
  <c r="N16" i="1"/>
  <c r="N127" i="1"/>
  <c r="N90" i="1"/>
  <c r="N84" i="1"/>
  <c r="N124" i="1"/>
  <c r="N76" i="1"/>
  <c r="N52" i="1"/>
  <c r="N107" i="1"/>
  <c r="N32" i="1"/>
  <c r="N71" i="1"/>
  <c r="N113" i="1"/>
  <c r="N116" i="1"/>
  <c r="N5" i="1"/>
  <c r="N3" i="1"/>
  <c r="N55" i="1"/>
  <c r="N6" i="1"/>
  <c r="N79" i="1"/>
  <c r="N109" i="1"/>
  <c r="N125" i="1"/>
  <c r="N2" i="1"/>
  <c r="N70" i="1"/>
  <c r="N10" i="1"/>
  <c r="N50" i="1"/>
  <c r="N25" i="1"/>
  <c r="N41" i="1"/>
  <c r="N156" i="1"/>
  <c r="N131" i="1"/>
  <c r="N77" i="1"/>
  <c r="N66" i="1"/>
  <c r="N163" i="1"/>
  <c r="N19" i="1"/>
  <c r="N120" i="1"/>
  <c r="N81" i="1"/>
  <c r="N148" i="1"/>
  <c r="N83" i="1"/>
  <c r="N85" i="1"/>
  <c r="N140" i="1"/>
  <c r="N126" i="1"/>
  <c r="N39" i="1"/>
  <c r="N12" i="1"/>
  <c r="N119" i="1"/>
  <c r="N7" i="1"/>
  <c r="N114" i="1"/>
  <c r="N132" i="1"/>
  <c r="N68" i="1"/>
  <c r="N160" i="1"/>
  <c r="N27" i="1"/>
  <c r="N93" i="1"/>
  <c r="N129" i="1"/>
  <c r="N134" i="1"/>
  <c r="N73" i="1"/>
  <c r="N18" i="1"/>
  <c r="N128" i="1"/>
  <c r="N97" i="1"/>
  <c r="N157" i="1"/>
  <c r="N112" i="1"/>
  <c r="N122" i="1"/>
  <c r="N155" i="1"/>
  <c r="N65" i="1"/>
  <c r="N137" i="1"/>
  <c r="N45" i="1"/>
  <c r="N34" i="1"/>
  <c r="N78" i="1"/>
  <c r="N4" i="1"/>
  <c r="N91" i="1"/>
  <c r="N35" i="1"/>
  <c r="N33" i="1"/>
  <c r="N36" i="1"/>
  <c r="N40" i="1"/>
  <c r="N43" i="1"/>
  <c r="N164" i="1"/>
  <c r="N82" i="1"/>
  <c r="N105" i="1"/>
  <c r="N9" i="1"/>
  <c r="N99" i="1"/>
  <c r="N101" i="1"/>
  <c r="N21" i="1"/>
  <c r="N69" i="1"/>
  <c r="N102" i="1"/>
  <c r="N11" i="1"/>
  <c r="N49" i="1"/>
  <c r="N51" i="1"/>
  <c r="N111" i="1"/>
  <c r="N149" i="1"/>
  <c r="N46" i="1"/>
  <c r="N100" i="1"/>
  <c r="N139" i="1"/>
  <c r="N94" i="1"/>
  <c r="N62" i="1"/>
  <c r="N20" i="1"/>
  <c r="N117" i="1"/>
  <c r="N141" i="1"/>
  <c r="N92" i="1"/>
  <c r="N110" i="1"/>
  <c r="N54" i="1"/>
  <c r="N89" i="1"/>
  <c r="N88" i="1"/>
  <c r="N159" i="1"/>
  <c r="N30" i="1"/>
  <c r="N29" i="1"/>
  <c r="N98" i="1"/>
  <c r="N38" i="1"/>
  <c r="N58" i="1"/>
  <c r="N133" i="1"/>
  <c r="N121" i="1"/>
  <c r="N123" i="1"/>
  <c r="N145" i="1"/>
  <c r="N53" i="1"/>
  <c r="N96" i="1"/>
  <c r="N103" i="1"/>
  <c r="N26" i="1"/>
  <c r="N153" i="1"/>
  <c r="N17" i="1"/>
  <c r="N72" i="1"/>
  <c r="N31" i="1"/>
  <c r="N136" i="1"/>
  <c r="N75" i="1"/>
  <c r="N130" i="1"/>
  <c r="N37" i="1"/>
  <c r="N146" i="1"/>
  <c r="N147" i="1"/>
  <c r="N67" i="1"/>
  <c r="N80" i="1"/>
  <c r="N23" i="1"/>
  <c r="N59" i="1"/>
  <c r="N63" i="1"/>
  <c r="N87" i="1"/>
  <c r="N64" i="1"/>
  <c r="N42" i="1"/>
  <c r="N57" i="1"/>
  <c r="N48" i="1"/>
  <c r="N95" i="1"/>
  <c r="N142" i="1"/>
  <c r="N28" i="1"/>
  <c r="N24" i="1"/>
  <c r="N152" i="1"/>
  <c r="N104" i="1"/>
  <c r="N154" i="1"/>
  <c r="N74" i="1"/>
  <c r="N158" i="1"/>
  <c r="N138" i="1"/>
  <c r="N56" i="1"/>
  <c r="N161" i="1"/>
  <c r="N144" i="1"/>
  <c r="L14" i="1"/>
  <c r="L8" i="1"/>
  <c r="L15" i="1"/>
  <c r="L162" i="1"/>
  <c r="L115" i="1"/>
  <c r="L44" i="1"/>
  <c r="L22" i="1"/>
  <c r="L108" i="1"/>
  <c r="L135" i="1"/>
  <c r="L60" i="1"/>
  <c r="L143" i="1"/>
  <c r="L86" i="1"/>
  <c r="L151" i="1"/>
  <c r="L118" i="1"/>
  <c r="L13" i="1"/>
  <c r="L47" i="1"/>
  <c r="L106" i="1"/>
  <c r="L150" i="1"/>
  <c r="L61" i="1"/>
  <c r="L16" i="1"/>
  <c r="L127" i="1"/>
  <c r="L90" i="1"/>
  <c r="L84" i="1"/>
  <c r="L124" i="1"/>
  <c r="L76" i="1"/>
  <c r="L52" i="1"/>
  <c r="L107" i="1"/>
  <c r="L32" i="1"/>
  <c r="L71" i="1"/>
  <c r="L113" i="1"/>
  <c r="L116" i="1"/>
  <c r="L5" i="1"/>
  <c r="L3" i="1"/>
  <c r="L55" i="1"/>
  <c r="L6" i="1"/>
  <c r="L79" i="1"/>
  <c r="L109" i="1"/>
  <c r="L125" i="1"/>
  <c r="L2" i="1"/>
  <c r="L70" i="1"/>
  <c r="L10" i="1"/>
  <c r="L50" i="1"/>
  <c r="L25" i="1"/>
  <c r="L41" i="1"/>
  <c r="L156" i="1"/>
  <c r="L131" i="1"/>
  <c r="L77" i="1"/>
  <c r="L66" i="1"/>
  <c r="L163" i="1"/>
  <c r="L19" i="1"/>
  <c r="L120" i="1"/>
  <c r="L81" i="1"/>
  <c r="L148" i="1"/>
  <c r="L83" i="1"/>
  <c r="L85" i="1"/>
  <c r="L140" i="1"/>
  <c r="L126" i="1"/>
  <c r="L39" i="1"/>
  <c r="L12" i="1"/>
  <c r="L119" i="1"/>
  <c r="L7" i="1"/>
  <c r="L114" i="1"/>
  <c r="L132" i="1"/>
  <c r="L68" i="1"/>
  <c r="L160" i="1"/>
  <c r="L27" i="1"/>
  <c r="L93" i="1"/>
  <c r="L129" i="1"/>
  <c r="L134" i="1"/>
  <c r="L73" i="1"/>
  <c r="L18" i="1"/>
  <c r="L128" i="1"/>
  <c r="L97" i="1"/>
  <c r="L157" i="1"/>
  <c r="L112" i="1"/>
  <c r="L122" i="1"/>
  <c r="L155" i="1"/>
  <c r="L65" i="1"/>
  <c r="L137" i="1"/>
  <c r="L45" i="1"/>
  <c r="L34" i="1"/>
  <c r="L78" i="1"/>
  <c r="L4" i="1"/>
  <c r="L91" i="1"/>
  <c r="L35" i="1"/>
  <c r="L33" i="1"/>
  <c r="L36" i="1"/>
  <c r="L40" i="1"/>
  <c r="L43" i="1"/>
  <c r="L164" i="1"/>
  <c r="L82" i="1"/>
  <c r="L105" i="1"/>
  <c r="L9" i="1"/>
  <c r="L99" i="1"/>
  <c r="L101" i="1"/>
  <c r="L21" i="1"/>
  <c r="L69" i="1"/>
  <c r="L102" i="1"/>
  <c r="L11" i="1"/>
  <c r="L49" i="1"/>
  <c r="L51" i="1"/>
  <c r="L111" i="1"/>
  <c r="L149" i="1"/>
  <c r="L46" i="1"/>
  <c r="L100" i="1"/>
  <c r="L139" i="1"/>
  <c r="L94" i="1"/>
  <c r="L62" i="1"/>
  <c r="L20" i="1"/>
  <c r="L117" i="1"/>
  <c r="L141" i="1"/>
  <c r="L92" i="1"/>
  <c r="L110" i="1"/>
  <c r="L54" i="1"/>
  <c r="L89" i="1"/>
  <c r="L88" i="1"/>
  <c r="L159" i="1"/>
  <c r="L30" i="1"/>
  <c r="L29" i="1"/>
  <c r="L98" i="1"/>
  <c r="L38" i="1"/>
  <c r="L58" i="1"/>
  <c r="L133" i="1"/>
  <c r="L121" i="1"/>
  <c r="L123" i="1"/>
  <c r="L145" i="1"/>
  <c r="L53" i="1"/>
  <c r="L96" i="1"/>
  <c r="L103" i="1"/>
  <c r="L26" i="1"/>
  <c r="L153" i="1"/>
  <c r="L17" i="1"/>
  <c r="L72" i="1"/>
  <c r="L31" i="1"/>
  <c r="L136" i="1"/>
  <c r="L75" i="1"/>
  <c r="L130" i="1"/>
  <c r="L37" i="1"/>
  <c r="L146" i="1"/>
  <c r="L147" i="1"/>
  <c r="L67" i="1"/>
  <c r="L80" i="1"/>
  <c r="L23" i="1"/>
  <c r="L59" i="1"/>
  <c r="L63" i="1"/>
  <c r="L87" i="1"/>
  <c r="L64" i="1"/>
  <c r="L42" i="1"/>
  <c r="L57" i="1"/>
  <c r="L48" i="1"/>
  <c r="L95" i="1"/>
  <c r="L142" i="1"/>
  <c r="L28" i="1"/>
  <c r="L24" i="1"/>
  <c r="L152" i="1"/>
  <c r="L104" i="1"/>
  <c r="L154" i="1"/>
  <c r="L74" i="1"/>
  <c r="L158" i="1"/>
  <c r="L138" i="1"/>
  <c r="L56" i="1"/>
  <c r="L161" i="1"/>
  <c r="L144" i="1"/>
  <c r="J14" i="1"/>
  <c r="J8" i="1"/>
  <c r="J15" i="1"/>
  <c r="J162" i="1"/>
  <c r="J115" i="1"/>
  <c r="J44" i="1"/>
  <c r="J22" i="1"/>
  <c r="J108" i="1"/>
  <c r="J135" i="1"/>
  <c r="J60" i="1"/>
  <c r="J143" i="1"/>
  <c r="J86" i="1"/>
  <c r="J151" i="1"/>
  <c r="J118" i="1"/>
  <c r="J13" i="1"/>
  <c r="J47" i="1"/>
  <c r="J106" i="1"/>
  <c r="J150" i="1"/>
  <c r="J61" i="1"/>
  <c r="J16" i="1"/>
  <c r="J127" i="1"/>
  <c r="J90" i="1"/>
  <c r="J84" i="1"/>
  <c r="J124" i="1"/>
  <c r="J76" i="1"/>
  <c r="J52" i="1"/>
  <c r="J107" i="1"/>
  <c r="J32" i="1"/>
  <c r="J71" i="1"/>
  <c r="J113" i="1"/>
  <c r="J116" i="1"/>
  <c r="J5" i="1"/>
  <c r="J3" i="1"/>
  <c r="J55" i="1"/>
  <c r="J6" i="1"/>
  <c r="J79" i="1"/>
  <c r="J109" i="1"/>
  <c r="J125" i="1"/>
  <c r="J2" i="1"/>
  <c r="J70" i="1"/>
  <c r="J10" i="1"/>
  <c r="J50" i="1"/>
  <c r="J25" i="1"/>
  <c r="J41" i="1"/>
  <c r="J156" i="1"/>
  <c r="J131" i="1"/>
  <c r="J77" i="1"/>
  <c r="J66" i="1"/>
  <c r="J163" i="1"/>
  <c r="J19" i="1"/>
  <c r="J120" i="1"/>
  <c r="J81" i="1"/>
  <c r="J148" i="1"/>
  <c r="J83" i="1"/>
  <c r="J85" i="1"/>
  <c r="J140" i="1"/>
  <c r="J126" i="1"/>
  <c r="J39" i="1"/>
  <c r="J12" i="1"/>
  <c r="J119" i="1"/>
  <c r="J7" i="1"/>
  <c r="J114" i="1"/>
  <c r="J132" i="1"/>
  <c r="J68" i="1"/>
  <c r="J160" i="1"/>
  <c r="J27" i="1"/>
  <c r="J93" i="1"/>
  <c r="J129" i="1"/>
  <c r="J134" i="1"/>
  <c r="J73" i="1"/>
  <c r="J18" i="1"/>
  <c r="J128" i="1"/>
  <c r="J97" i="1"/>
  <c r="J157" i="1"/>
  <c r="J112" i="1"/>
  <c r="J122" i="1"/>
  <c r="J155" i="1"/>
  <c r="J65" i="1"/>
  <c r="J137" i="1"/>
  <c r="J45" i="1"/>
  <c r="J34" i="1"/>
  <c r="J78" i="1"/>
  <c r="J4" i="1"/>
  <c r="J91" i="1"/>
  <c r="J35" i="1"/>
  <c r="J33" i="1"/>
  <c r="J36" i="1"/>
  <c r="J40" i="1"/>
  <c r="J43" i="1"/>
  <c r="J164" i="1"/>
  <c r="J82" i="1"/>
  <c r="J105" i="1"/>
  <c r="J9" i="1"/>
  <c r="J99" i="1"/>
  <c r="J101" i="1"/>
  <c r="J21" i="1"/>
  <c r="J69" i="1"/>
  <c r="J102" i="1"/>
  <c r="J11" i="1"/>
  <c r="J49" i="1"/>
  <c r="J51" i="1"/>
  <c r="J111" i="1"/>
  <c r="J149" i="1"/>
  <c r="J46" i="1"/>
  <c r="J100" i="1"/>
  <c r="J139" i="1"/>
  <c r="J94" i="1"/>
  <c r="J62" i="1"/>
  <c r="J20" i="1"/>
  <c r="J117" i="1"/>
  <c r="J141" i="1"/>
  <c r="J92" i="1"/>
  <c r="J110" i="1"/>
  <c r="J54" i="1"/>
  <c r="J89" i="1"/>
  <c r="J88" i="1"/>
  <c r="J159" i="1"/>
  <c r="J30" i="1"/>
  <c r="J29" i="1"/>
  <c r="J98" i="1"/>
  <c r="J38" i="1"/>
  <c r="J58" i="1"/>
  <c r="J133" i="1"/>
  <c r="J121" i="1"/>
  <c r="J123" i="1"/>
  <c r="J145" i="1"/>
  <c r="J53" i="1"/>
  <c r="J96" i="1"/>
  <c r="J103" i="1"/>
  <c r="J26" i="1"/>
  <c r="J153" i="1"/>
  <c r="J17" i="1"/>
  <c r="J72" i="1"/>
  <c r="J31" i="1"/>
  <c r="J136" i="1"/>
  <c r="J75" i="1"/>
  <c r="J130" i="1"/>
  <c r="J37" i="1"/>
  <c r="J146" i="1"/>
  <c r="J147" i="1"/>
  <c r="J67" i="1"/>
  <c r="J80" i="1"/>
  <c r="J23" i="1"/>
  <c r="J59" i="1"/>
  <c r="J63" i="1"/>
  <c r="J87" i="1"/>
  <c r="J64" i="1"/>
  <c r="J42" i="1"/>
  <c r="J57" i="1"/>
  <c r="J48" i="1"/>
  <c r="J95" i="1"/>
  <c r="J142" i="1"/>
  <c r="J28" i="1"/>
  <c r="J24" i="1"/>
  <c r="J152" i="1"/>
  <c r="J104" i="1"/>
  <c r="J154" i="1"/>
  <c r="J74" i="1"/>
  <c r="J158" i="1"/>
  <c r="J138" i="1"/>
  <c r="J56" i="1"/>
  <c r="J161" i="1"/>
  <c r="J144" i="1"/>
  <c r="J61" i="2" l="1"/>
  <c r="E84" i="2"/>
  <c r="E33" i="2"/>
  <c r="E34" i="2"/>
  <c r="E35" i="2"/>
  <c r="E36" i="2"/>
  <c r="E37" i="2"/>
  <c r="E38" i="2"/>
  <c r="E39" i="2"/>
  <c r="E40" i="2"/>
  <c r="E41" i="2"/>
  <c r="E42" i="2"/>
  <c r="H48" i="1" l="1"/>
  <c r="H17" i="1"/>
  <c r="H89" i="1"/>
  <c r="H155" i="1"/>
  <c r="H84" i="1"/>
  <c r="H104" i="1"/>
  <c r="H91" i="1"/>
  <c r="H94" i="1"/>
  <c r="H144" i="1"/>
  <c r="H108" i="1"/>
  <c r="H7" i="1"/>
  <c r="H107" i="1"/>
  <c r="H101" i="1"/>
  <c r="P14" i="2" l="1"/>
  <c r="H93" i="1"/>
  <c r="H117" i="1"/>
  <c r="H37" i="1"/>
  <c r="H151" i="1"/>
  <c r="H103" i="1"/>
  <c r="H157" i="1" l="1"/>
  <c r="H2" i="1"/>
  <c r="H14" i="1"/>
  <c r="J60" i="2" l="1"/>
  <c r="J28" i="2"/>
  <c r="E85" i="2"/>
  <c r="E17" i="2"/>
  <c r="I4" i="11" l="1"/>
  <c r="J4" i="11"/>
  <c r="I5" i="11"/>
  <c r="J5" i="11"/>
  <c r="I6" i="11"/>
  <c r="J6" i="11"/>
  <c r="I7" i="11"/>
  <c r="J7" i="11"/>
  <c r="I8" i="11"/>
  <c r="J8" i="11"/>
  <c r="I9" i="11"/>
  <c r="J9" i="11"/>
  <c r="I10" i="11"/>
  <c r="J10" i="11"/>
  <c r="I11" i="11"/>
  <c r="J11" i="11"/>
  <c r="I12" i="11"/>
  <c r="J12" i="11"/>
  <c r="I13" i="11"/>
  <c r="J13" i="11"/>
  <c r="I14" i="11"/>
  <c r="J14" i="11"/>
  <c r="I15" i="11"/>
  <c r="J15" i="11"/>
  <c r="I16" i="11"/>
  <c r="J16" i="11"/>
  <c r="I17" i="11"/>
  <c r="J17" i="11"/>
  <c r="I18" i="11"/>
  <c r="J18" i="11"/>
  <c r="I19" i="11"/>
  <c r="J19" i="11"/>
  <c r="I20" i="11"/>
  <c r="J20" i="11"/>
  <c r="I21" i="11"/>
  <c r="J21" i="11"/>
  <c r="I22" i="11"/>
  <c r="J22" i="11"/>
  <c r="I23" i="11"/>
  <c r="J23" i="11"/>
  <c r="I24" i="11"/>
  <c r="J24" i="11"/>
  <c r="I25" i="11"/>
  <c r="J25" i="11"/>
  <c r="I26" i="11"/>
  <c r="J26" i="11"/>
  <c r="I27" i="11"/>
  <c r="J27" i="11"/>
  <c r="H97" i="1" l="1"/>
  <c r="H123" i="1" l="1"/>
  <c r="H86" i="1" l="1"/>
  <c r="J59" i="2" l="1"/>
  <c r="J58" i="2"/>
  <c r="J57" i="2"/>
  <c r="J47" i="2"/>
  <c r="J46" i="2"/>
  <c r="J45" i="2"/>
  <c r="J44" i="2"/>
  <c r="J43" i="2"/>
  <c r="J42" i="2"/>
  <c r="J41" i="2"/>
  <c r="J40" i="2"/>
  <c r="J39" i="2"/>
  <c r="J48" i="2"/>
  <c r="J49" i="2"/>
  <c r="J50" i="2"/>
  <c r="J51" i="2"/>
  <c r="J52" i="2"/>
  <c r="J53" i="2"/>
  <c r="J54" i="2"/>
  <c r="J55" i="2"/>
  <c r="J56" i="2"/>
  <c r="J62" i="2"/>
  <c r="J63" i="2"/>
  <c r="J18" i="2"/>
  <c r="J17" i="2"/>
  <c r="J16" i="2"/>
  <c r="J15" i="2"/>
  <c r="J14" i="2"/>
  <c r="J13" i="2"/>
  <c r="J12" i="2"/>
  <c r="J11" i="2"/>
  <c r="J10" i="2"/>
  <c r="E73" i="2"/>
  <c r="E72" i="2"/>
  <c r="E71" i="2"/>
  <c r="E70" i="2"/>
  <c r="E69" i="2"/>
  <c r="E68" i="2"/>
  <c r="E67" i="2"/>
  <c r="E66" i="2"/>
  <c r="E65" i="2"/>
  <c r="E44" i="2"/>
  <c r="E43" i="2"/>
  <c r="E32" i="2"/>
  <c r="E31" i="2"/>
  <c r="E30" i="2"/>
  <c r="E29" i="2"/>
  <c r="E28" i="2"/>
  <c r="E27" i="2"/>
  <c r="E26" i="2"/>
  <c r="E25" i="2"/>
  <c r="E11" i="2"/>
  <c r="E10" i="2"/>
  <c r="E9" i="2"/>
  <c r="E8" i="2"/>
  <c r="E7" i="2"/>
  <c r="H73" i="1"/>
  <c r="H95" i="1"/>
  <c r="H47" i="1"/>
  <c r="H114" i="1"/>
  <c r="H113" i="1"/>
  <c r="H153" i="1"/>
  <c r="H145" i="1"/>
  <c r="H110" i="1"/>
  <c r="H164" i="1"/>
  <c r="H18" i="1"/>
  <c r="H115" i="1"/>
  <c r="H125" i="1"/>
  <c r="H33" i="1"/>
  <c r="H24" i="1"/>
  <c r="H75" i="1"/>
  <c r="H112" i="1"/>
  <c r="H83" i="1"/>
  <c r="H138" i="1"/>
  <c r="H42" i="1"/>
  <c r="H56" i="1"/>
  <c r="H163" i="1"/>
  <c r="H96" i="1"/>
  <c r="H154" i="1"/>
  <c r="H134" i="1"/>
  <c r="H49" i="1"/>
  <c r="H53" i="1"/>
  <c r="H52" i="1"/>
  <c r="H76" i="1"/>
  <c r="H6" i="1"/>
  <c r="H22" i="1"/>
  <c r="H140" i="1"/>
  <c r="H118" i="1"/>
  <c r="H61" i="1"/>
  <c r="H90" i="1"/>
  <c r="H21" i="1"/>
  <c r="H44" i="1"/>
  <c r="H55" i="1"/>
  <c r="H133" i="1"/>
  <c r="H38" i="1"/>
  <c r="H11" i="1"/>
  <c r="H128" i="1"/>
  <c r="H72" i="1"/>
  <c r="H58" i="1"/>
  <c r="H160" i="1"/>
  <c r="H59" i="1"/>
  <c r="H71" i="1"/>
  <c r="H146" i="1"/>
  <c r="H63" i="1"/>
  <c r="H28" i="1"/>
  <c r="H29" i="1"/>
  <c r="H127" i="1"/>
  <c r="H70" i="1"/>
  <c r="H4" i="1"/>
  <c r="H159" i="1"/>
  <c r="H152" i="1"/>
  <c r="H129" i="1"/>
  <c r="H64" i="1"/>
  <c r="H105" i="1"/>
  <c r="H109" i="1"/>
  <c r="H9" i="1"/>
  <c r="H16" i="1"/>
  <c r="H54" i="1"/>
  <c r="H60" i="1"/>
  <c r="H51" i="1"/>
  <c r="H150" i="1"/>
  <c r="H119" i="1"/>
  <c r="H57" i="1"/>
  <c r="H3" i="1"/>
  <c r="H88" i="1"/>
  <c r="H121" i="1"/>
  <c r="H162" i="1"/>
  <c r="H122" i="1"/>
  <c r="H137" i="1"/>
  <c r="H26" i="1"/>
  <c r="H25" i="1"/>
  <c r="H92" i="1"/>
  <c r="H141" i="1"/>
  <c r="H87" i="1"/>
  <c r="H27" i="1"/>
  <c r="H111" i="1"/>
  <c r="H156" i="1"/>
  <c r="H149" i="1"/>
  <c r="H65" i="1"/>
  <c r="H30" i="1"/>
  <c r="H77" i="1"/>
  <c r="H40" i="1"/>
  <c r="H46" i="1"/>
  <c r="H81" i="1"/>
  <c r="H68" i="1"/>
  <c r="H143" i="1"/>
  <c r="H135" i="1"/>
  <c r="H62" i="1"/>
  <c r="H120" i="1"/>
  <c r="H15" i="1"/>
  <c r="H131" i="1"/>
  <c r="H147" i="1"/>
  <c r="H45" i="1"/>
  <c r="H142" i="1"/>
  <c r="H85" i="1"/>
  <c r="H20" i="1"/>
  <c r="H100" i="1"/>
  <c r="H19" i="1"/>
  <c r="H132" i="1"/>
  <c r="H66" i="1"/>
  <c r="H35" i="1"/>
  <c r="H80" i="1"/>
  <c r="H31" i="1"/>
  <c r="H106" i="1"/>
  <c r="H8" i="1"/>
  <c r="H78" i="1"/>
  <c r="H74" i="1"/>
  <c r="H136" i="1"/>
  <c r="H12" i="1"/>
  <c r="H43" i="1"/>
  <c r="H82" i="1"/>
  <c r="H50" i="1"/>
  <c r="H13" i="1"/>
  <c r="H124" i="1"/>
  <c r="H79" i="1"/>
  <c r="H36" i="1"/>
  <c r="H130" i="1"/>
  <c r="H98" i="1"/>
  <c r="H158" i="1"/>
  <c r="H99" i="1"/>
  <c r="H126" i="1"/>
  <c r="H23" i="1"/>
  <c r="H148" i="1"/>
  <c r="H139" i="1"/>
  <c r="H116" i="1"/>
  <c r="H161" i="1"/>
  <c r="H32" i="1"/>
  <c r="H67" i="1"/>
  <c r="H34" i="1"/>
  <c r="H5" i="1"/>
  <c r="H102" i="1"/>
  <c r="H39" i="1"/>
  <c r="H41" i="1"/>
  <c r="H10" i="1"/>
  <c r="H69" i="1"/>
  <c r="J38" i="2" l="1"/>
  <c r="J37" i="2"/>
  <c r="J36" i="2"/>
  <c r="J35" i="2"/>
  <c r="J34" i="2"/>
  <c r="J33" i="2"/>
  <c r="J32" i="2"/>
  <c r="J31" i="2"/>
  <c r="J30" i="2"/>
  <c r="J29" i="2"/>
  <c r="J27" i="2"/>
  <c r="J26" i="2"/>
  <c r="J25" i="2"/>
  <c r="J24" i="2"/>
  <c r="J23" i="2"/>
  <c r="J22" i="2"/>
  <c r="J21" i="2"/>
  <c r="J20" i="2"/>
  <c r="J19" i="2"/>
  <c r="J9" i="2"/>
  <c r="J8" i="2"/>
  <c r="J7" i="2"/>
  <c r="J6" i="2"/>
  <c r="J5" i="2"/>
  <c r="J4" i="2"/>
  <c r="J3" i="2"/>
  <c r="E87" i="2"/>
  <c r="E86" i="2"/>
  <c r="E83" i="2"/>
  <c r="E82" i="2"/>
  <c r="E81" i="2"/>
  <c r="E80" i="2"/>
  <c r="E79" i="2"/>
  <c r="E78" i="2"/>
  <c r="E77" i="2"/>
  <c r="E76" i="2"/>
  <c r="E75" i="2"/>
  <c r="E74" i="2"/>
  <c r="E64" i="2"/>
  <c r="E63" i="2"/>
  <c r="E62" i="2"/>
  <c r="E61" i="2"/>
  <c r="E60" i="2"/>
  <c r="E59" i="2"/>
  <c r="E58" i="2"/>
  <c r="E57" i="2"/>
  <c r="E56" i="2"/>
  <c r="E55" i="2"/>
  <c r="E54" i="2"/>
  <c r="E53" i="2"/>
  <c r="E52" i="2"/>
  <c r="E51" i="2"/>
  <c r="E50" i="2"/>
  <c r="E49" i="2"/>
  <c r="E48" i="2"/>
  <c r="E47" i="2"/>
  <c r="E46" i="2"/>
  <c r="E45" i="2"/>
  <c r="E24" i="2"/>
  <c r="E23" i="2"/>
  <c r="E22" i="2"/>
  <c r="E21" i="2"/>
  <c r="E20" i="2"/>
  <c r="E19" i="2"/>
  <c r="E18" i="2"/>
  <c r="E16" i="2"/>
  <c r="E15" i="2"/>
  <c r="E14" i="2"/>
  <c r="E13" i="2"/>
  <c r="E6" i="2"/>
  <c r="E5" i="2"/>
  <c r="E4" i="2"/>
  <c r="E3" i="2"/>
  <c r="E12" i="2"/>
  <c r="A1" i="2" l="1"/>
  <c r="B1" i="2" s="1"/>
  <c r="F84" i="2" l="1"/>
  <c r="K61" i="2"/>
  <c r="F36" i="2"/>
  <c r="F39" i="2"/>
  <c r="F35" i="2"/>
  <c r="F41" i="2"/>
  <c r="F33" i="2"/>
  <c r="F37" i="2"/>
  <c r="F34" i="2"/>
  <c r="F38" i="2"/>
  <c r="F42" i="2"/>
  <c r="F40" i="2"/>
  <c r="K28" i="2"/>
  <c r="K60" i="2"/>
  <c r="F17" i="2"/>
  <c r="F85" i="2"/>
  <c r="K57" i="2"/>
  <c r="K58" i="2"/>
  <c r="K59" i="2"/>
  <c r="K40" i="2"/>
  <c r="K47" i="2"/>
  <c r="K42" i="2"/>
  <c r="K46" i="2"/>
  <c r="K41" i="2"/>
  <c r="K45" i="2"/>
  <c r="K39" i="2"/>
  <c r="K43" i="2"/>
  <c r="K44" i="2"/>
  <c r="K54" i="2"/>
  <c r="K49" i="2"/>
  <c r="K48" i="2"/>
  <c r="K53" i="2"/>
  <c r="K56" i="2"/>
  <c r="K55" i="2"/>
  <c r="K63" i="2"/>
  <c r="K62" i="2"/>
  <c r="K50" i="2"/>
  <c r="K52" i="2"/>
  <c r="K51" i="2"/>
  <c r="K11" i="2"/>
  <c r="K18" i="2"/>
  <c r="K15" i="2"/>
  <c r="K14" i="2"/>
  <c r="K17" i="2"/>
  <c r="K10" i="2"/>
  <c r="K12" i="2"/>
  <c r="K13" i="2"/>
  <c r="K16" i="2"/>
  <c r="F67" i="2"/>
  <c r="F70" i="2"/>
  <c r="F69" i="2"/>
  <c r="F71" i="2"/>
  <c r="F72" i="2"/>
  <c r="F73" i="2"/>
  <c r="F68" i="2"/>
  <c r="F65" i="2"/>
  <c r="F66" i="2"/>
  <c r="K25" i="2"/>
  <c r="F25" i="2"/>
  <c r="F26" i="2"/>
  <c r="F27" i="2"/>
  <c r="F44" i="2"/>
  <c r="F43" i="2"/>
  <c r="F28" i="2"/>
  <c r="F31" i="2"/>
  <c r="F29" i="2"/>
  <c r="F30" i="2"/>
  <c r="F32" i="2"/>
  <c r="F74" i="2"/>
  <c r="K38" i="2"/>
  <c r="F12" i="2"/>
  <c r="K3" i="2"/>
  <c r="F19" i="2"/>
  <c r="K21" i="2"/>
  <c r="F16" i="2"/>
  <c r="F78" i="2"/>
  <c r="F14" i="2"/>
  <c r="F52" i="2"/>
  <c r="F51" i="2"/>
  <c r="F55" i="2"/>
  <c r="F76" i="2"/>
  <c r="F4" i="2"/>
  <c r="F21" i="2"/>
  <c r="K20" i="2"/>
  <c r="F59" i="2"/>
  <c r="K4" i="2"/>
  <c r="F61" i="2"/>
  <c r="F13" i="2"/>
  <c r="K6" i="2"/>
  <c r="K22" i="2"/>
  <c r="F24" i="2"/>
  <c r="F79" i="2"/>
  <c r="F50" i="2"/>
  <c r="F53" i="2"/>
  <c r="K36" i="2"/>
  <c r="K35" i="2"/>
  <c r="F15" i="2"/>
  <c r="F18" i="2"/>
  <c r="F57" i="2"/>
  <c r="F60" i="2"/>
  <c r="K31" i="2"/>
  <c r="F48" i="2"/>
  <c r="K5" i="2"/>
  <c r="K34" i="2"/>
  <c r="F62" i="2"/>
  <c r="F45" i="2"/>
  <c r="K27" i="2"/>
  <c r="K26" i="2"/>
  <c r="F20" i="2"/>
  <c r="F77" i="2"/>
  <c r="F47" i="2"/>
  <c r="K30" i="2"/>
  <c r="K32" i="2"/>
  <c r="K23" i="2"/>
  <c r="K8" i="2"/>
  <c r="K33" i="2"/>
  <c r="F80" i="2"/>
  <c r="F75" i="2"/>
  <c r="F54" i="2"/>
  <c r="K37" i="2"/>
  <c r="K19" i="2"/>
  <c r="K9" i="2"/>
  <c r="F7" i="2"/>
  <c r="F11" i="2"/>
  <c r="F8" i="2"/>
  <c r="F10" i="2"/>
  <c r="F9" i="2"/>
  <c r="F83" i="2"/>
  <c r="F49" i="2"/>
  <c r="F5" i="2"/>
  <c r="F23" i="2"/>
  <c r="K24" i="2"/>
  <c r="F81" i="2"/>
  <c r="K7" i="2"/>
  <c r="F6" i="2"/>
  <c r="F64" i="2"/>
  <c r="F82" i="2"/>
  <c r="F22" i="2"/>
  <c r="F56" i="2"/>
  <c r="F63" i="2"/>
  <c r="F46" i="2"/>
  <c r="K29" i="2"/>
  <c r="F3" i="2"/>
  <c r="F87" i="2"/>
  <c r="F86" i="2"/>
  <c r="F58" i="2"/>
</calcChain>
</file>

<file path=xl/sharedStrings.xml><?xml version="1.0" encoding="utf-8"?>
<sst xmlns="http://schemas.openxmlformats.org/spreadsheetml/2006/main" count="6581" uniqueCount="562">
  <si>
    <t>#</t>
  </si>
  <si>
    <t>Player</t>
  </si>
  <si>
    <t>Number selected</t>
  </si>
  <si>
    <t>% of boards</t>
  </si>
  <si>
    <t>Group</t>
  </si>
  <si>
    <t>A</t>
  </si>
  <si>
    <t>D</t>
  </si>
  <si>
    <t>Place</t>
  </si>
  <si>
    <t>Payout</t>
  </si>
  <si>
    <t>B</t>
  </si>
  <si>
    <t>Adm</t>
  </si>
  <si>
    <t>E</t>
  </si>
  <si>
    <t>C</t>
  </si>
  <si>
    <t>YES</t>
  </si>
  <si>
    <t>A1</t>
  </si>
  <si>
    <t>A1$</t>
  </si>
  <si>
    <t>A2</t>
  </si>
  <si>
    <t>A2$</t>
  </si>
  <si>
    <t>A3</t>
  </si>
  <si>
    <t>B1</t>
  </si>
  <si>
    <t>B1$</t>
  </si>
  <si>
    <t>B2</t>
  </si>
  <si>
    <t>B2$</t>
  </si>
  <si>
    <t>B3</t>
  </si>
  <si>
    <t>B3$</t>
  </si>
  <si>
    <t>C1</t>
  </si>
  <si>
    <t>C1$</t>
  </si>
  <si>
    <t>C2</t>
  </si>
  <si>
    <t>C2$</t>
  </si>
  <si>
    <t>C3</t>
  </si>
  <si>
    <t>C3$</t>
  </si>
  <si>
    <t>D3$</t>
  </si>
  <si>
    <t>D1</t>
  </si>
  <si>
    <t>D1$</t>
  </si>
  <si>
    <t>D2</t>
  </si>
  <si>
    <t>D2$</t>
  </si>
  <si>
    <t>D3</t>
  </si>
  <si>
    <t>E1</t>
  </si>
  <si>
    <t>E1$</t>
  </si>
  <si>
    <t>E2</t>
  </si>
  <si>
    <t>E2$</t>
  </si>
  <si>
    <t>E3</t>
  </si>
  <si>
    <t>E3$</t>
  </si>
  <si>
    <t>MONEY WON</t>
  </si>
  <si>
    <t>PARTICIPANT</t>
  </si>
  <si>
    <t>EMAIL</t>
  </si>
  <si>
    <t>WHO COLLECTS</t>
  </si>
  <si>
    <t>HOW PAYING</t>
  </si>
  <si>
    <t>PAID</t>
  </si>
  <si>
    <t>CHECK INFO</t>
  </si>
  <si>
    <t>Bubba Watson</t>
  </si>
  <si>
    <t>Dustin Johnson</t>
  </si>
  <si>
    <t>Henrik Stenson</t>
  </si>
  <si>
    <t>Hideki Matsuyama</t>
  </si>
  <si>
    <t>Jason Day</t>
  </si>
  <si>
    <t>Jon Rahm</t>
  </si>
  <si>
    <t>Jordan Spieth</t>
  </si>
  <si>
    <t>Justin Rose</t>
  </si>
  <si>
    <t>Justin Thomas</t>
  </si>
  <si>
    <t>Patrick Reed</t>
  </si>
  <si>
    <t>Paul Casey</t>
  </si>
  <si>
    <t>Phil Mickelson</t>
  </si>
  <si>
    <t>Rickie Fowler</t>
  </si>
  <si>
    <t>Rory McIlroy</t>
  </si>
  <si>
    <t>Tiger Woods</t>
  </si>
  <si>
    <t>Adam Scott</t>
  </si>
  <si>
    <t>Branden Grace</t>
  </si>
  <si>
    <t>Brandt Snedeker</t>
  </si>
  <si>
    <t>Brooks Koepka</t>
  </si>
  <si>
    <t>Francesco Molinari</t>
  </si>
  <si>
    <t>Ian Poulter</t>
  </si>
  <si>
    <t>Jim Furyk</t>
  </si>
  <si>
    <t>Jimmy Walker</t>
  </si>
  <si>
    <t>Kyle Stanley</t>
  </si>
  <si>
    <t>Louis Oosthuizen</t>
  </si>
  <si>
    <t>Marc Leishman</t>
  </si>
  <si>
    <t>Matt Kuchar</t>
  </si>
  <si>
    <t>Matthew Fitzpatrick</t>
  </si>
  <si>
    <t>Patrick Cantlay</t>
  </si>
  <si>
    <t>Sergio Garcia</t>
  </si>
  <si>
    <t>Shane Lowry</t>
  </si>
  <si>
    <t>Tommy Fleetwood</t>
  </si>
  <si>
    <t>Webb Simpson</t>
  </si>
  <si>
    <t>Xander Schauffele</t>
  </si>
  <si>
    <t>Zach Johnson</t>
  </si>
  <si>
    <t>Aaron Wise</t>
  </si>
  <si>
    <t>Cameron Smith</t>
  </si>
  <si>
    <t>Charles Howell</t>
  </si>
  <si>
    <t>Chez Reavie</t>
  </si>
  <si>
    <t>Danny Willett</t>
  </si>
  <si>
    <t>Ernie Els</t>
  </si>
  <si>
    <t>Gary Woodland</t>
  </si>
  <si>
    <t>Graeme McDowell</t>
  </si>
  <si>
    <t>Keegan Bradley</t>
  </si>
  <si>
    <t>Kevin Kisner</t>
  </si>
  <si>
    <t>Kiradech Aphibarnrat</t>
  </si>
  <si>
    <t>Luke List</t>
  </si>
  <si>
    <t>Tony Finau</t>
  </si>
  <si>
    <t>Lucas Glover</t>
  </si>
  <si>
    <t>Ryan Fox</t>
  </si>
  <si>
    <t>Mike Kraemer</t>
  </si>
  <si>
    <t>Joe Pacheco</t>
  </si>
  <si>
    <t>Zach Vanderhoef</t>
  </si>
  <si>
    <t>Ryan Johnson</t>
  </si>
  <si>
    <t>Tom Marks</t>
  </si>
  <si>
    <t>Mike Stiglianese</t>
  </si>
  <si>
    <t>Alex Mushalla</t>
  </si>
  <si>
    <t>Patrick Snyder</t>
  </si>
  <si>
    <t>Tim Myers</t>
  </si>
  <si>
    <t>Devin Colvin</t>
  </si>
  <si>
    <t>Alan Horvatich</t>
  </si>
  <si>
    <t>Kevin Keenan</t>
  </si>
  <si>
    <t>Wayne Schmidt 1</t>
  </si>
  <si>
    <t>Wayne Schmidt 2</t>
  </si>
  <si>
    <t>John Rydell</t>
  </si>
  <si>
    <t>Tom Poole</t>
  </si>
  <si>
    <t>Pat Ryan</t>
  </si>
  <si>
    <t>Aaron Wright</t>
  </si>
  <si>
    <t>Matt Tutaj</t>
  </si>
  <si>
    <t>Brian Wade</t>
  </si>
  <si>
    <t>Guy Fridley</t>
  </si>
  <si>
    <t>JW Stevens</t>
  </si>
  <si>
    <t>John Juarez</t>
  </si>
  <si>
    <t>Steve Juarez</t>
  </si>
  <si>
    <t>Jim Archbold</t>
  </si>
  <si>
    <t>Erik Rogers</t>
  </si>
  <si>
    <t>Jason Dario</t>
  </si>
  <si>
    <t>Charlie Paulzine</t>
  </si>
  <si>
    <t>Bill Perpich</t>
  </si>
  <si>
    <t>Fred Husemoller</t>
  </si>
  <si>
    <t>Rick Salzman 1</t>
  </si>
  <si>
    <t>Rick Salzman 2</t>
  </si>
  <si>
    <t>Alex Massopust</t>
  </si>
  <si>
    <t>Jay Reimers 1</t>
  </si>
  <si>
    <t>Jay Reimers 2</t>
  </si>
  <si>
    <t>Jay Reimers 3</t>
  </si>
  <si>
    <t>John Perrault</t>
  </si>
  <si>
    <t>Jay Perrault</t>
  </si>
  <si>
    <t>Alex Dyer</t>
  </si>
  <si>
    <t>Chad Smith 1</t>
  </si>
  <si>
    <t>Chad Smith 2</t>
  </si>
  <si>
    <t>George Stewart</t>
  </si>
  <si>
    <t>David Johnson</t>
  </si>
  <si>
    <t>Brad Weappa</t>
  </si>
  <si>
    <t>Terry Wensmann 1</t>
  </si>
  <si>
    <t>Terry Wensmann 2</t>
  </si>
  <si>
    <t>Les MacLeod</t>
  </si>
  <si>
    <t>Chris Macero</t>
  </si>
  <si>
    <t>Connor Flaherty</t>
  </si>
  <si>
    <t>Tyrrell Hatton</t>
  </si>
  <si>
    <t>Byeong Hun An</t>
  </si>
  <si>
    <t>NAME</t>
  </si>
  <si>
    <t>RANK</t>
  </si>
  <si>
    <t>BEHIND ABOVE</t>
  </si>
  <si>
    <t>BEHIND WINNER</t>
  </si>
  <si>
    <t>Bryson Dechambeau</t>
  </si>
  <si>
    <t>Haotong Li</t>
  </si>
  <si>
    <t>Kevin Na</t>
  </si>
  <si>
    <t>Rafa Cabrera-Bello</t>
  </si>
  <si>
    <t>Billy Horschel</t>
  </si>
  <si>
    <t>Erik Van Rooyen</t>
  </si>
  <si>
    <t>Justin Harding</t>
  </si>
  <si>
    <t>Lucas Bjerregaard</t>
  </si>
  <si>
    <t>Rory Sabbatini</t>
  </si>
  <si>
    <t>Si Woo Kim</t>
  </si>
  <si>
    <t>Thomas Pieters</t>
  </si>
  <si>
    <t>Thorbjorn Olesen</t>
  </si>
  <si>
    <t>Adri Arnaus</t>
  </si>
  <si>
    <t>Keith Mitchell</t>
  </si>
  <si>
    <t>Patton Kizzire</t>
  </si>
  <si>
    <t>Shugo Imahira</t>
  </si>
  <si>
    <t>Abraham Ancer</t>
  </si>
  <si>
    <t>Chan Kim</t>
  </si>
  <si>
    <t>Mikumu Horikawa</t>
  </si>
  <si>
    <t>Venmo</t>
  </si>
  <si>
    <t>zachhoef@gmail.com</t>
  </si>
  <si>
    <t>mykechaz@gmail.com</t>
  </si>
  <si>
    <t>Lane Stillings</t>
  </si>
  <si>
    <t>Kevin Gorg</t>
  </si>
  <si>
    <t>Chad Schumacher</t>
  </si>
  <si>
    <t>johnson_ryan@me.com</t>
  </si>
  <si>
    <t>DJ Schmidt</t>
  </si>
  <si>
    <t>Todd Trippany 1</t>
  </si>
  <si>
    <t>Todd Trippany 2</t>
  </si>
  <si>
    <t>Jon Hankes 1</t>
  </si>
  <si>
    <t>Jon Hankes 2</t>
  </si>
  <si>
    <t>wayne.schmidt65@gmail.com</t>
  </si>
  <si>
    <t>Tim Kane</t>
  </si>
  <si>
    <t>Jim Arntz</t>
  </si>
  <si>
    <t>Deana Arntz</t>
  </si>
  <si>
    <t>Ryan Dennis</t>
  </si>
  <si>
    <t>Robin Hoffos</t>
  </si>
  <si>
    <t>Bruce Nakamura</t>
  </si>
  <si>
    <t>Wade Yeoman</t>
  </si>
  <si>
    <t>Eric Bigham 1</t>
  </si>
  <si>
    <t>Eric Bigham 2</t>
  </si>
  <si>
    <t>Boose Crahan</t>
  </si>
  <si>
    <t>Andy McCauley</t>
  </si>
  <si>
    <t>Josh Rasmussen</t>
  </si>
  <si>
    <t>Austin MacLeod</t>
  </si>
  <si>
    <t>Dan Ford</t>
  </si>
  <si>
    <t>Mitch Theis</t>
  </si>
  <si>
    <t>Ian Ayers</t>
  </si>
  <si>
    <t>aaron.wright@lakestreetcm.com</t>
  </si>
  <si>
    <t>Chris Muhle</t>
  </si>
  <si>
    <t>Al Blum</t>
  </si>
  <si>
    <t>Chris Dueffert</t>
  </si>
  <si>
    <t>Matthew McGregor 1</t>
  </si>
  <si>
    <t>Matthew McGregor 2</t>
  </si>
  <si>
    <t>colv0019@yahoo.com</t>
  </si>
  <si>
    <t>Mike Kirsch</t>
  </si>
  <si>
    <t>Wayne Schmidt</t>
  </si>
  <si>
    <t>Jay Moss</t>
  </si>
  <si>
    <t>Joe Verhasselt</t>
  </si>
  <si>
    <t>Jason Theis</t>
  </si>
  <si>
    <t>Phoebe Verutti</t>
  </si>
  <si>
    <t>joe@reluminate.com</t>
  </si>
  <si>
    <t>Dave Pessagno 1</t>
  </si>
  <si>
    <t>Dave Pessagno 2</t>
  </si>
  <si>
    <t>Mark Gorney 1</t>
  </si>
  <si>
    <t>Mark Gorney 2</t>
  </si>
  <si>
    <t>ryapat@comcast.net</t>
  </si>
  <si>
    <t>Steve Orme</t>
  </si>
  <si>
    <t>Drew Hoffos 1</t>
  </si>
  <si>
    <t>Nick Bjerken</t>
  </si>
  <si>
    <t>Drew Hoffos 2</t>
  </si>
  <si>
    <t>Chris Frey</t>
  </si>
  <si>
    <t>Matt Oscarson</t>
  </si>
  <si>
    <t>Chad Smith 3</t>
  </si>
  <si>
    <t>Katelin Shiels 1</t>
  </si>
  <si>
    <t>Katelin Shiels 2</t>
  </si>
  <si>
    <t>Jon Peterson</t>
  </si>
  <si>
    <t>Chris Fabel</t>
  </si>
  <si>
    <t>Josh Menden</t>
  </si>
  <si>
    <t>Tom Buslee</t>
  </si>
  <si>
    <t>Robert Paulzine</t>
  </si>
  <si>
    <t>Ryan Wensmann</t>
  </si>
  <si>
    <t>Zach Dobek</t>
  </si>
  <si>
    <t>Bryan Dobek</t>
  </si>
  <si>
    <t>travis.braunagel@gmail.com</t>
  </si>
  <si>
    <t>Travis Braunagel</t>
  </si>
  <si>
    <t>tmarks64@gmail.com</t>
  </si>
  <si>
    <t>shep279@hotmail.com</t>
  </si>
  <si>
    <t>Matt Schepers</t>
  </si>
  <si>
    <t>Brian Haas</t>
  </si>
  <si>
    <t>Tommy Lyons</t>
  </si>
  <si>
    <t>Steve Bull 1</t>
  </si>
  <si>
    <t>Steve Bull 2</t>
  </si>
  <si>
    <t>Matthew McGregor 3</t>
  </si>
  <si>
    <t>David Lee 1</t>
  </si>
  <si>
    <t>David Lee 2</t>
  </si>
  <si>
    <t>Kir Aphibarnrat</t>
  </si>
  <si>
    <t>Mike Commers</t>
  </si>
  <si>
    <t>Bryson DeChambeau</t>
  </si>
  <si>
    <t>Brandon Wu (a)</t>
  </si>
  <si>
    <t>Andrew Putnam</t>
  </si>
  <si>
    <t>Erik van Rooyen</t>
  </si>
  <si>
    <t>Emiliano Grillo</t>
  </si>
  <si>
    <t>Bernd Wiesberger</t>
  </si>
  <si>
    <t>Joel Dahmen</t>
  </si>
  <si>
    <t>A3$</t>
  </si>
  <si>
    <t>Alex Noren</t>
  </si>
  <si>
    <t>Andy Sullivan</t>
  </si>
  <si>
    <t>Eddie Pepperell</t>
  </si>
  <si>
    <t>Lee Westwood</t>
  </si>
  <si>
    <t>Matt Wallace</t>
  </si>
  <si>
    <t>Russell Knox</t>
  </si>
  <si>
    <t>Adam Hadwin</t>
  </si>
  <si>
    <t>Alex Levy</t>
  </si>
  <si>
    <t>Alexander Bjork</t>
  </si>
  <si>
    <t>Charley Hoffman</t>
  </si>
  <si>
    <t>CT Pan</t>
  </si>
  <si>
    <t>Jazz Janewattananond</t>
  </si>
  <si>
    <t>Joaquin Niemann</t>
  </si>
  <si>
    <t>Joost Luiten</t>
  </si>
  <si>
    <t>Jorge Campillo</t>
  </si>
  <si>
    <t>Mike Lorenzo-Vera</t>
  </si>
  <si>
    <t>Padraig Harrington</t>
  </si>
  <si>
    <t>Robert MacIntyre</t>
  </si>
  <si>
    <t>Sungjae Im</t>
  </si>
  <si>
    <t>Adrian Otaegui</t>
  </si>
  <si>
    <t>Andrea Pavan</t>
  </si>
  <si>
    <t>Brandon Stone</t>
  </si>
  <si>
    <t>Chris Wood</t>
  </si>
  <si>
    <t>Christiaan Bezuidenhout</t>
  </si>
  <si>
    <t>Corey Conners</t>
  </si>
  <si>
    <t>David Lipsky</t>
  </si>
  <si>
    <t>Doc Redman</t>
  </si>
  <si>
    <t>Jason Kokrak</t>
  </si>
  <si>
    <t>JB Holmes</t>
  </si>
  <si>
    <t>Kevin Streelman</t>
  </si>
  <si>
    <t>Miguel Angel Jimenez</t>
  </si>
  <si>
    <t>Mikko Korhonen</t>
  </si>
  <si>
    <t>Nate Lashley</t>
  </si>
  <si>
    <t>Oliver Wilson</t>
  </si>
  <si>
    <t>Paul Waring</t>
  </si>
  <si>
    <t>Richard Sterne</t>
  </si>
  <si>
    <t>Robert Rock</t>
  </si>
  <si>
    <t>Romain Langasque</t>
  </si>
  <si>
    <t>Ryan Palmer</t>
  </si>
  <si>
    <t>Sung Kang</t>
  </si>
  <si>
    <t>Tom Lewis</t>
  </si>
  <si>
    <t>Zander Lombard</t>
  </si>
  <si>
    <t>Andrew Wilson</t>
  </si>
  <si>
    <t>Ashton Turner</t>
  </si>
  <si>
    <t>Austin Connelly</t>
  </si>
  <si>
    <t>Callum Shinkwin</t>
  </si>
  <si>
    <t>Connor Syme</t>
  </si>
  <si>
    <t>Darren Clarke</t>
  </si>
  <si>
    <t>David Duval</t>
  </si>
  <si>
    <t>Dimitrio Papadatos</t>
  </si>
  <si>
    <t>Dongkyu Jang</t>
  </si>
  <si>
    <t>Doyeob Mun</t>
  </si>
  <si>
    <t>Garrick Porteous</t>
  </si>
  <si>
    <t>Gunn Charoenkul</t>
  </si>
  <si>
    <t>Inn Choon Hwang</t>
  </si>
  <si>
    <t>Isidro Benitez</t>
  </si>
  <si>
    <t>Jack Senior</t>
  </si>
  <si>
    <t>Jake McLeod</t>
  </si>
  <si>
    <t>Kurt Kitayama</t>
  </si>
  <si>
    <t>Matthew Baldwin</t>
  </si>
  <si>
    <t>Paul Lawrie</t>
  </si>
  <si>
    <t>Prom Meesawat</t>
  </si>
  <si>
    <t>Sam Locke</t>
  </si>
  <si>
    <t>Sang Hyun Park</t>
  </si>
  <si>
    <t>Shaun Norris</t>
  </si>
  <si>
    <t>Shubhankar Sharma</t>
  </si>
  <si>
    <t>Stewart Cink</t>
  </si>
  <si>
    <t>Tom Lehman</t>
  </si>
  <si>
    <t>Yoshinori Fujimoto</t>
  </si>
  <si>
    <t>Yosuje Asaji</t>
  </si>
  <si>
    <t>Yuki Inamori</t>
  </si>
  <si>
    <t>Yuta Ikeda</t>
  </si>
  <si>
    <t>Wayne Schmidt 3</t>
  </si>
  <si>
    <t>john@phoneburner.com</t>
  </si>
  <si>
    <t>joe.pacheco2@dxc.com</t>
  </si>
  <si>
    <t>Zach Agamenoni</t>
  </si>
  <si>
    <t>zagamenoni@gmail.com</t>
  </si>
  <si>
    <t>Matt Schepers 1</t>
  </si>
  <si>
    <t>Matt Schepers 2</t>
  </si>
  <si>
    <t>Matt Schepers 3</t>
  </si>
  <si>
    <t>Robert Macintyre</t>
  </si>
  <si>
    <t>Bridgid Brady</t>
  </si>
  <si>
    <t>Joe Brady</t>
  </si>
  <si>
    <t>Randy Zuckerman</t>
  </si>
  <si>
    <t>r.zuckerman@verizon.net</t>
  </si>
  <si>
    <t>betjy@aol.com</t>
  </si>
  <si>
    <t>forrestlehman@outlook.com</t>
  </si>
  <si>
    <t>Forrest Lehman</t>
  </si>
  <si>
    <t>Eric@BighamRealtors.com</t>
  </si>
  <si>
    <t>Eric Bigham</t>
  </si>
  <si>
    <t>kevinkeenan00@gmail.com</t>
  </si>
  <si>
    <t>akrupke@yahoo.com</t>
  </si>
  <si>
    <t>Andrew Krupke</t>
  </si>
  <si>
    <t>frankyd33@gmail.com</t>
  </si>
  <si>
    <t>Ryan Dennis 1</t>
  </si>
  <si>
    <t>Ryan Dennis 2</t>
  </si>
  <si>
    <t>ian_ayers2002@yahoo.com</t>
  </si>
  <si>
    <t>mossjay418@gmail.com</t>
  </si>
  <si>
    <t>todd.trippany@gmail.com</t>
  </si>
  <si>
    <t>Todd Trippany</t>
  </si>
  <si>
    <t>proftleeucla@gmail.com</t>
  </si>
  <si>
    <t>David Lee</t>
  </si>
  <si>
    <t>lvpoker2007@aol.com</t>
  </si>
  <si>
    <t>Rick Salzman 3</t>
  </si>
  <si>
    <t>Rick Salzman</t>
  </si>
  <si>
    <t>Pay Pal</t>
  </si>
  <si>
    <t>nbjerken12@yahoo.com</t>
  </si>
  <si>
    <t>Nick Bjerken 1</t>
  </si>
  <si>
    <t>Nick Bjerken 2</t>
  </si>
  <si>
    <t>jbmccourtney1@icloud.com</t>
  </si>
  <si>
    <t>James McCourtney</t>
  </si>
  <si>
    <t xml:space="preserve">Steve Jagoditz </t>
  </si>
  <si>
    <t>jags51@aol.com</t>
  </si>
  <si>
    <t>rzine@comcast.net</t>
  </si>
  <si>
    <t>rkhollway@gmail.com</t>
  </si>
  <si>
    <t>Robert Hollway</t>
  </si>
  <si>
    <t>axemass@gmail.com</t>
  </si>
  <si>
    <t>ESimmons@christensengroup.com</t>
  </si>
  <si>
    <t>Eric Simmons</t>
  </si>
  <si>
    <t>pverutti79@gmail.com</t>
  </si>
  <si>
    <t>chrismacero@comcast.net</t>
  </si>
  <si>
    <t>cdueffert@fairwaymc.com</t>
  </si>
  <si>
    <t>takaner07@gmail.com</t>
  </si>
  <si>
    <t>tom.keffury@me.com</t>
  </si>
  <si>
    <t>Tom Keffury</t>
  </si>
  <si>
    <t>joeverhasselt@hotmail.com</t>
  </si>
  <si>
    <t>dave@dsgopen.com</t>
  </si>
  <si>
    <t>Mike Schaffer</t>
  </si>
  <si>
    <t>zdobek@gmail.com</t>
  </si>
  <si>
    <t>aa4help@gmail.com</t>
  </si>
  <si>
    <t>austin.mac@yahoo.com</t>
  </si>
  <si>
    <t>Perpich.Bill@principal.com</t>
  </si>
  <si>
    <t>Bill Perpich 1</t>
  </si>
  <si>
    <t>Bill Perpich 2</t>
  </si>
  <si>
    <t>kgorg@earthlink.net</t>
  </si>
  <si>
    <t>jrass22@gmail.com</t>
  </si>
  <si>
    <t>mikekirsch@kwmrep.com</t>
  </si>
  <si>
    <t>briwade77@yahoo.com</t>
  </si>
  <si>
    <t>Tom Maertz</t>
  </si>
  <si>
    <t>T.Maertz@yahoo.com</t>
  </si>
  <si>
    <t>Robin@califsheetmetal.com</t>
  </si>
  <si>
    <t>Jon Peterson 1</t>
  </si>
  <si>
    <t>Jon Peterson 2</t>
  </si>
  <si>
    <t>jhpeterson@gmail.com</t>
  </si>
  <si>
    <t>jayperrault@ymail.com</t>
  </si>
  <si>
    <t>carol01oh@aol.com</t>
  </si>
  <si>
    <t>Adyer@erlaw.com</t>
  </si>
  <si>
    <t>stevebull@glanbia.com</t>
  </si>
  <si>
    <t>Steve Bull</t>
  </si>
  <si>
    <t>shielskp@gmail.com</t>
  </si>
  <si>
    <t>Katelin Shiels</t>
  </si>
  <si>
    <t>twensmann@wres-llc.com</t>
  </si>
  <si>
    <t>Terry Wensmann</t>
  </si>
  <si>
    <t>boosecrahan@gmail.com</t>
  </si>
  <si>
    <t>Marc Crahan</t>
  </si>
  <si>
    <t>gfridley@dpsnd.org</t>
  </si>
  <si>
    <t>mgorney729@gmail.com</t>
  </si>
  <si>
    <t>Mark Gorney</t>
  </si>
  <si>
    <t>tompoole@comcast.net</t>
  </si>
  <si>
    <t>Tommy@ConsumerJusticeCenter.com</t>
  </si>
  <si>
    <t>tom.buslee@traditionllc.com</t>
  </si>
  <si>
    <t>mmulligan5978@gmail.com</t>
  </si>
  <si>
    <t>Michael Mulligan</t>
  </si>
  <si>
    <t>bdobek@tagsl.com</t>
  </si>
  <si>
    <t>oscarsonmasonry@yahoo.com</t>
  </si>
  <si>
    <t>cobra1966@hotmail.com</t>
  </si>
  <si>
    <t>Steve Busching</t>
  </si>
  <si>
    <t>shawn.braunagel@gmail.com</t>
  </si>
  <si>
    <t>Shawn Braunagel</t>
  </si>
  <si>
    <t>Jason.Dario@traditionllc.com</t>
  </si>
  <si>
    <t>lasvegascp@gmail.com</t>
  </si>
  <si>
    <t xml:space="preserve">Lawrence Koziarski </t>
  </si>
  <si>
    <t>Jason.Theis@glsmn.com</t>
  </si>
  <si>
    <t>Matthew.McGregor@chrobinson.com</t>
  </si>
  <si>
    <t>Matthew McGregor</t>
  </si>
  <si>
    <t>fredh@ci.austin.mn.us</t>
  </si>
  <si>
    <t>Jason@middaughbenefits.com</t>
  </si>
  <si>
    <t>Jason Middaugh</t>
  </si>
  <si>
    <t>matthew.john.tutaj@gmail.com</t>
  </si>
  <si>
    <t>brewers_15@msn.com</t>
  </si>
  <si>
    <t>mitchtheis@gmail.com</t>
  </si>
  <si>
    <t>brianh@kineticjump.com</t>
  </si>
  <si>
    <t>tmyers209@aol.com</t>
  </si>
  <si>
    <t>patrick@logowise.com</t>
  </si>
  <si>
    <t>steve@splino.com</t>
  </si>
  <si>
    <t>mike@stpaullinocpt.com</t>
  </si>
  <si>
    <t>and03960@umn.edu</t>
  </si>
  <si>
    <t>Colin Anderson</t>
  </si>
  <si>
    <t>chrismuhle@yahoo.com</t>
  </si>
  <si>
    <t>Alfie2@hotmail.com</t>
  </si>
  <si>
    <t>acm1908@gmail.com</t>
  </si>
  <si>
    <t>doughboyz13@aol.com</t>
  </si>
  <si>
    <t>cflaherty@2ndswing.com</t>
  </si>
  <si>
    <t>apodmolik@gmail.com</t>
  </si>
  <si>
    <t>Andy Podmolik</t>
  </si>
  <si>
    <t>reimers70@gmail.com</t>
  </si>
  <si>
    <t>Jay Reimers</t>
  </si>
  <si>
    <t>jw@ogomedical.com</t>
  </si>
  <si>
    <t>mrcohn@hotmail.com</t>
  </si>
  <si>
    <t>Matt Cohn</t>
  </si>
  <si>
    <t>CHAD_SCHUMACHER@msn.com</t>
  </si>
  <si>
    <t>Tucker Schumacher</t>
  </si>
  <si>
    <t>Vinny Schumacher</t>
  </si>
  <si>
    <t>Jaime@mackenthuns.com</t>
  </si>
  <si>
    <t>Jaime Mackenthun</t>
  </si>
  <si>
    <t>Jaime Mackenthun 1</t>
  </si>
  <si>
    <t>Jaime Mackenthun 2</t>
  </si>
  <si>
    <t>ryan.j.wensmann@gmail.com</t>
  </si>
  <si>
    <t>Ryan Wensmann 1</t>
  </si>
  <si>
    <t>Ryan Wensmann 2</t>
  </si>
  <si>
    <t>bfelber@berggroup.us</t>
  </si>
  <si>
    <t>Brian Felber</t>
  </si>
  <si>
    <t>Stuart Yeoman</t>
  </si>
  <si>
    <t>wade@fyattorneys.com</t>
  </si>
  <si>
    <t>Jim@jwandsons.com</t>
  </si>
  <si>
    <t>harlie1@comcast.net</t>
  </si>
  <si>
    <t>jonhankes@hotmail.com</t>
  </si>
  <si>
    <t>Jon Hankes</t>
  </si>
  <si>
    <t>daniel.myers@live.com</t>
  </si>
  <si>
    <t>Daniel Myers</t>
  </si>
  <si>
    <t>cphrey@gmail.com</t>
  </si>
  <si>
    <t>jwissing01@gmail.com</t>
  </si>
  <si>
    <t>John Wissing</t>
  </si>
  <si>
    <t>cpaulzine55@gmail.com</t>
  </si>
  <si>
    <t>Charlie Paulzine 1</t>
  </si>
  <si>
    <t>Charlie Paulzine 2</t>
  </si>
  <si>
    <t>Barney Paulzine</t>
  </si>
  <si>
    <t>Jpaulzine@comcast.net   </t>
  </si>
  <si>
    <t>BWeappa@tcfbank.com</t>
  </si>
  <si>
    <t>coreypschmidt@gmail.com</t>
  </si>
  <si>
    <t>Corey Schmidt</t>
  </si>
  <si>
    <t>zkartak@gmail.com</t>
  </si>
  <si>
    <t>Zack Kartak</t>
  </si>
  <si>
    <t>kro@siteimprove.com</t>
  </si>
  <si>
    <t>Kevin Roddy</t>
  </si>
  <si>
    <t>erikrogers@cox.net</t>
  </si>
  <si>
    <t>josephfafinski@gmail.com</t>
  </si>
  <si>
    <t>Joe Fafinski</t>
  </si>
  <si>
    <t>jmenden1387@gmail.com</t>
  </si>
  <si>
    <t>chad.b.smith08@gmail.com</t>
  </si>
  <si>
    <t>Chad Smith 4</t>
  </si>
  <si>
    <t>Chad Smith</t>
  </si>
  <si>
    <t>esvobodny@hotmail.com</t>
  </si>
  <si>
    <t>Eric Svobodny</t>
  </si>
  <si>
    <t>Brian.Beach@sovereignhealthcare.net</t>
  </si>
  <si>
    <t>Brian Beach</t>
  </si>
  <si>
    <t>smithjosk@gmail.com</t>
  </si>
  <si>
    <t>Joseph Smith</t>
  </si>
  <si>
    <t>Jim@archboldandfather.com</t>
  </si>
  <si>
    <t>dzchairs@gmail.com</t>
  </si>
  <si>
    <t>Doug Zaer</t>
  </si>
  <si>
    <t>profitmn@yahoo.com</t>
  </si>
  <si>
    <t>tichisit@icloud.com</t>
  </si>
  <si>
    <t>danieldhelder@gmail.com</t>
  </si>
  <si>
    <t>Daniel Helder</t>
  </si>
  <si>
    <t>mike.kraemer@mgkcompanies.com</t>
  </si>
  <si>
    <t>drew@nutmegsd.com</t>
  </si>
  <si>
    <t>Drew Hoffos</t>
  </si>
  <si>
    <t>Dave Valento 1</t>
  </si>
  <si>
    <t>Dave Valento 2</t>
  </si>
  <si>
    <t>Dave Valento 3</t>
  </si>
  <si>
    <t>thephantom@trackphantom.com</t>
  </si>
  <si>
    <t>Dave Valento</t>
  </si>
  <si>
    <t>Cash</t>
  </si>
  <si>
    <t>GROUP A1</t>
  </si>
  <si>
    <t>GROUP A2</t>
  </si>
  <si>
    <t>GROUP A3</t>
  </si>
  <si>
    <t>GROUP B1</t>
  </si>
  <si>
    <t>GROUP B2</t>
  </si>
  <si>
    <t>GROUP B3</t>
  </si>
  <si>
    <t>GROUP C1</t>
  </si>
  <si>
    <t>GROUP C2</t>
  </si>
  <si>
    <t>GROUP D1</t>
  </si>
  <si>
    <t>GROUP D2</t>
  </si>
  <si>
    <t>GROUP D3</t>
  </si>
  <si>
    <t>GROUP E1</t>
  </si>
  <si>
    <t>GROUP E2</t>
  </si>
  <si>
    <t>GROUP E3</t>
  </si>
  <si>
    <t>GROUP C3</t>
  </si>
  <si>
    <t>Matt Fitzpatrick</t>
  </si>
  <si>
    <t>Bry Dechambeau</t>
  </si>
  <si>
    <t>Frncsco Molinari</t>
  </si>
  <si>
    <t>Jazz Janewatt</t>
  </si>
  <si>
    <t>Dino Orciuoli</t>
  </si>
  <si>
    <t>dinoorciuoli@yahoo.com</t>
  </si>
  <si>
    <t>Jon Hankes 3</t>
  </si>
  <si>
    <t>PLAYER</t>
  </si>
  <si>
    <t>EARNINGS</t>
  </si>
  <si>
    <t>Dylan Frittelli</t>
  </si>
  <si>
    <t>Benjamin Hebert</t>
  </si>
  <si>
    <t>Nino Bertasio</t>
  </si>
  <si>
    <t>James Sugrue (a)</t>
  </si>
  <si>
    <t>Takumi Kanaya (a)</t>
  </si>
  <si>
    <t>Alexander Levy</t>
  </si>
  <si>
    <t>Andrew Johnston</t>
  </si>
  <si>
    <t>Brian Harman</t>
  </si>
  <si>
    <t>Matthias Schmid (a)</t>
  </si>
  <si>
    <t>Curtis Knipes (a)</t>
  </si>
  <si>
    <t>Thomas Thurloway (a)</t>
  </si>
  <si>
    <t>PAYOUT</t>
  </si>
  <si>
    <t>GOLFERS $ WON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</si>
</sst>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164" formatCode="0.0"/>
    <numFmt numFmtId="165" formatCode="0.0%"/>
    <numFmt numFmtId="166" formatCode="_(&quot;$&quot;* #,##0_);_(&quot;$&quot;* \(#,##0\);_(&quot;$&quot;* &quot;-&quot;??_);_(@_)"/>
    <numFmt numFmtId="167" formatCode="m/d;@"/>
    <numFmt numFmtId="168" formatCode="&quot;$&quot;#,##0"/>
  </numFmts>
  <fonts count="18" x14ac:knownFonts="1">
    <font>
      <sz val="11"/>
      <color theme="1"/>
      <name val="Calibri"/>
      <family val="2"/>
      <scheme val="minor"/>
    </font>
    <font>
      <sz val="11"/>
      <color theme="1"/>
      <name val="Calibri"/>
      <family val="2"/>
      <scheme val="minor"/>
    </font>
    <font>
      <sz val="9"/>
      <color theme="1"/>
      <name val="Calibri"/>
      <family val="2"/>
      <scheme val="minor"/>
    </font>
    <font>
      <sz val="9"/>
      <color theme="2" tint="-0.499984740745262"/>
      <name val="Calibri"/>
      <family val="2"/>
      <scheme val="minor"/>
    </font>
    <font>
      <sz val="9"/>
      <name val="Calibri"/>
      <family val="2"/>
      <scheme val="minor"/>
    </font>
    <font>
      <sz val="9"/>
      <color theme="0" tint="-0.14999847407452621"/>
      <name val="Calibri"/>
      <family val="2"/>
      <scheme val="minor"/>
    </font>
    <font>
      <sz val="9"/>
      <color theme="0"/>
      <name val="Calibri"/>
      <family val="2"/>
      <scheme val="minor"/>
    </font>
    <font>
      <b/>
      <sz val="8"/>
      <name val="Calibri"/>
      <family val="2"/>
    </font>
    <font>
      <sz val="8"/>
      <name val="Calibri"/>
      <family val="2"/>
    </font>
    <font>
      <b/>
      <sz val="9"/>
      <color theme="1"/>
      <name val="Calibri"/>
      <family val="2"/>
      <scheme val="minor"/>
    </font>
    <font>
      <sz val="8"/>
      <color theme="1"/>
      <name val="Ruda"/>
    </font>
    <font>
      <b/>
      <sz val="8"/>
      <color theme="1"/>
      <name val="Ruda"/>
    </font>
    <font>
      <sz val="10"/>
      <color theme="1"/>
      <name val="Calibri"/>
      <family val="2"/>
      <scheme val="minor"/>
    </font>
    <font>
      <sz val="10"/>
      <name val="Calibri"/>
      <family val="2"/>
      <scheme val="minor"/>
    </font>
    <font>
      <b/>
      <sz val="9"/>
      <color theme="1"/>
      <name val="Ruda"/>
    </font>
    <font>
      <sz val="9"/>
      <color theme="1"/>
      <name val="Ruda"/>
    </font>
    <font>
      <sz val="8"/>
      <name val="Calibri"/>
      <family val="2"/>
      <scheme val="minor"/>
    </font>
    <font>
      <sz val="1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0070C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41">
    <border>
      <left/>
      <right/>
      <top/>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ck">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xf numFmtId="0" fontId="3" fillId="4" borderId="0" xfId="0" applyFont="1" applyFill="1" applyAlignment="1">
      <alignment horizontal="center" vertical="center"/>
    </xf>
    <xf numFmtId="2" fontId="3" fillId="4" borderId="0" xfId="0" applyNumberFormat="1" applyFont="1" applyFill="1" applyAlignment="1">
      <alignment horizontal="center" vertical="center"/>
    </xf>
    <xf numFmtId="0" fontId="4" fillId="4" borderId="0" xfId="0" applyFont="1" applyFill="1" applyAlignment="1">
      <alignment vertical="center"/>
    </xf>
    <xf numFmtId="0" fontId="4" fillId="4" borderId="0" xfId="0" applyFont="1" applyFill="1" applyAlignment="1">
      <alignment horizontal="center" vertical="center"/>
    </xf>
    <xf numFmtId="9" fontId="4" fillId="4" borderId="0" xfId="2" applyFont="1" applyFill="1" applyAlignment="1">
      <alignment vertical="center"/>
    </xf>
    <xf numFmtId="0" fontId="5" fillId="4" borderId="0" xfId="0" applyFont="1" applyFill="1" applyAlignment="1">
      <alignment vertical="center" wrapText="1"/>
    </xf>
    <xf numFmtId="0" fontId="4" fillId="4" borderId="0" xfId="0" applyFont="1" applyFill="1" applyAlignment="1">
      <alignment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9" fontId="6" fillId="6" borderId="9" xfId="2" applyFont="1" applyFill="1" applyBorder="1" applyAlignment="1">
      <alignment horizontal="center" vertical="center" wrapText="1"/>
    </xf>
    <xf numFmtId="0" fontId="6" fillId="6" borderId="10" xfId="0" applyFont="1" applyFill="1" applyBorder="1" applyAlignment="1">
      <alignment horizontal="center" vertical="center" wrapText="1"/>
    </xf>
    <xf numFmtId="0" fontId="2" fillId="0" borderId="0" xfId="0" applyFont="1" applyAlignment="1">
      <alignment vertical="center" wrapText="1"/>
    </xf>
    <xf numFmtId="0" fontId="5" fillId="4" borderId="0" xfId="0" applyFont="1" applyFill="1" applyAlignment="1">
      <alignment vertical="center"/>
    </xf>
    <xf numFmtId="164" fontId="5" fillId="4" borderId="0" xfId="0" applyNumberFormat="1" applyFont="1" applyFill="1" applyAlignment="1">
      <alignment vertical="center"/>
    </xf>
    <xf numFmtId="0" fontId="4" fillId="2" borderId="15" xfId="0" applyFont="1" applyFill="1" applyBorder="1" applyAlignment="1">
      <alignment vertical="center" wrapText="1"/>
    </xf>
    <xf numFmtId="0" fontId="4" fillId="2" borderId="21" xfId="0" applyFont="1" applyFill="1" applyBorder="1" applyAlignment="1">
      <alignment horizontal="center" vertical="center"/>
    </xf>
    <xf numFmtId="0" fontId="4" fillId="2" borderId="16" xfId="0" applyFont="1" applyFill="1" applyBorder="1" applyAlignment="1">
      <alignment horizontal="center" vertical="center"/>
    </xf>
    <xf numFmtId="0" fontId="4" fillId="3" borderId="11" xfId="0" applyFont="1" applyFill="1" applyBorder="1" applyAlignment="1">
      <alignment vertical="center" wrapText="1"/>
    </xf>
    <xf numFmtId="0" fontId="4" fillId="3" borderId="12" xfId="0" applyFont="1" applyFill="1" applyBorder="1" applyAlignment="1">
      <alignment horizontal="center" vertical="center"/>
    </xf>
    <xf numFmtId="9" fontId="4" fillId="3" borderId="13" xfId="2" applyFont="1" applyFill="1" applyBorder="1" applyAlignment="1">
      <alignment horizontal="center" vertical="center"/>
    </xf>
    <xf numFmtId="0" fontId="4" fillId="3" borderId="14"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horizontal="center" vertical="center"/>
    </xf>
    <xf numFmtId="9" fontId="4" fillId="2" borderId="6"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3" borderId="3" xfId="0" applyFont="1" applyFill="1" applyBorder="1" applyAlignment="1">
      <alignment vertical="center" wrapText="1"/>
    </xf>
    <xf numFmtId="0" fontId="4" fillId="3" borderId="4" xfId="0" applyFont="1" applyFill="1" applyBorder="1" applyAlignment="1">
      <alignment horizontal="center" vertical="center"/>
    </xf>
    <xf numFmtId="9" fontId="4" fillId="3" borderId="6" xfId="2" applyFont="1" applyFill="1" applyBorder="1" applyAlignment="1">
      <alignment horizontal="center" vertical="center"/>
    </xf>
    <xf numFmtId="0" fontId="4" fillId="3" borderId="5" xfId="0" applyFont="1" applyFill="1" applyBorder="1" applyAlignment="1">
      <alignment horizontal="center" vertical="center"/>
    </xf>
    <xf numFmtId="0" fontId="4" fillId="2" borderId="17" xfId="0" applyFont="1" applyFill="1" applyBorder="1" applyAlignment="1">
      <alignment vertical="center" wrapText="1"/>
    </xf>
    <xf numFmtId="0" fontId="4" fillId="2" borderId="18" xfId="0" applyFont="1" applyFill="1" applyBorder="1" applyAlignment="1">
      <alignment horizontal="center" vertical="center"/>
    </xf>
    <xf numFmtId="9" fontId="4" fillId="2" borderId="19" xfId="0" applyNumberFormat="1" applyFont="1" applyFill="1" applyBorder="1" applyAlignment="1">
      <alignment horizontal="center" vertical="center"/>
    </xf>
    <xf numFmtId="0" fontId="4" fillId="2" borderId="20" xfId="0" applyFont="1" applyFill="1" applyBorder="1" applyAlignment="1">
      <alignment horizontal="center" vertical="center"/>
    </xf>
    <xf numFmtId="0" fontId="4" fillId="3" borderId="15" xfId="0" applyFont="1" applyFill="1" applyBorder="1" applyAlignment="1">
      <alignment vertical="center" wrapText="1"/>
    </xf>
    <xf numFmtId="0" fontId="4" fillId="3" borderId="21" xfId="0" applyFont="1" applyFill="1" applyBorder="1" applyAlignment="1">
      <alignment horizontal="center" vertical="center"/>
    </xf>
    <xf numFmtId="9" fontId="4" fillId="3" borderId="22" xfId="0" applyNumberFormat="1" applyFont="1" applyFill="1" applyBorder="1" applyAlignment="1">
      <alignment horizontal="center" vertical="center"/>
    </xf>
    <xf numFmtId="0" fontId="4" fillId="3" borderId="16" xfId="0" applyFont="1" applyFill="1" applyBorder="1" applyAlignment="1">
      <alignment horizontal="center" vertical="center"/>
    </xf>
    <xf numFmtId="9" fontId="4" fillId="3" borderId="6" xfId="0"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8" xfId="0" applyFont="1" applyFill="1" applyBorder="1" applyAlignment="1">
      <alignment horizontal="center" vertical="center"/>
    </xf>
    <xf numFmtId="9" fontId="4" fillId="3" borderId="19" xfId="2" applyFont="1" applyFill="1" applyBorder="1" applyAlignment="1">
      <alignment horizontal="center" vertical="center"/>
    </xf>
    <xf numFmtId="0" fontId="4" fillId="3" borderId="20" xfId="0" applyFont="1" applyFill="1" applyBorder="1" applyAlignment="1">
      <alignment horizontal="center" vertical="center"/>
    </xf>
    <xf numFmtId="9" fontId="4" fillId="2" borderId="22" xfId="2" applyFont="1" applyFill="1" applyBorder="1" applyAlignment="1">
      <alignment horizontal="center" vertical="center"/>
    </xf>
    <xf numFmtId="9" fontId="4" fillId="2" borderId="6" xfId="2" applyFont="1" applyFill="1" applyBorder="1" applyAlignment="1">
      <alignment horizontal="center" vertical="center"/>
    </xf>
    <xf numFmtId="9" fontId="4" fillId="3" borderId="19" xfId="0" applyNumberFormat="1" applyFont="1" applyFill="1" applyBorder="1" applyAlignment="1">
      <alignment horizontal="center" vertical="center"/>
    </xf>
    <xf numFmtId="9" fontId="4" fillId="2" borderId="22" xfId="0" applyNumberFormat="1" applyFont="1" applyFill="1" applyBorder="1" applyAlignment="1">
      <alignment horizontal="center" vertical="center"/>
    </xf>
    <xf numFmtId="9" fontId="4" fillId="2" borderId="19" xfId="2" applyFont="1" applyFill="1" applyBorder="1" applyAlignment="1">
      <alignment horizontal="center" vertical="center"/>
    </xf>
    <xf numFmtId="0" fontId="0" fillId="3" borderId="0" xfId="0" applyFill="1"/>
    <xf numFmtId="44" fontId="7" fillId="2" borderId="26" xfId="1" applyFont="1" applyFill="1" applyBorder="1" applyAlignment="1">
      <alignment horizontal="center" vertical="top" wrapText="1"/>
    </xf>
    <xf numFmtId="0" fontId="7" fillId="2" borderId="27" xfId="0" applyFont="1" applyFill="1" applyBorder="1" applyAlignment="1">
      <alignment horizontal="center" vertical="top"/>
    </xf>
    <xf numFmtId="0" fontId="8" fillId="0" borderId="0" xfId="0" applyFont="1"/>
    <xf numFmtId="0" fontId="8" fillId="3" borderId="21" xfId="0" applyFont="1" applyFill="1" applyBorder="1" applyAlignment="1">
      <alignment horizontal="center" vertical="center"/>
    </xf>
    <xf numFmtId="0" fontId="8" fillId="3" borderId="21" xfId="0" applyFont="1" applyFill="1" applyBorder="1" applyAlignment="1">
      <alignment horizontal="left" vertical="center"/>
    </xf>
    <xf numFmtId="0" fontId="8" fillId="3" borderId="6" xfId="0" applyFont="1" applyFill="1" applyBorder="1" applyAlignment="1">
      <alignment horizontal="center" vertical="center"/>
    </xf>
    <xf numFmtId="167" fontId="8" fillId="3" borderId="6" xfId="1" applyNumberFormat="1" applyFont="1" applyFill="1" applyBorder="1" applyAlignment="1">
      <alignment horizontal="center" vertical="center"/>
    </xf>
    <xf numFmtId="44" fontId="8" fillId="5" borderId="2" xfId="0" applyNumberFormat="1" applyFont="1" applyFill="1" applyBorder="1" applyAlignment="1">
      <alignment horizontal="left" vertical="center"/>
    </xf>
    <xf numFmtId="0" fontId="8" fillId="3" borderId="0" xfId="0" applyFont="1" applyFill="1"/>
    <xf numFmtId="44" fontId="8" fillId="0" borderId="0" xfId="1" applyFont="1"/>
    <xf numFmtId="0" fontId="7" fillId="2" borderId="23" xfId="0" applyFont="1" applyFill="1" applyBorder="1" applyAlignment="1">
      <alignment horizontal="center" vertical="top"/>
    </xf>
    <xf numFmtId="0" fontId="7" fillId="2" borderId="23" xfId="0" applyFont="1" applyFill="1" applyBorder="1" applyAlignment="1">
      <alignment horizontal="center" vertical="top" wrapText="1"/>
    </xf>
    <xf numFmtId="0" fontId="8" fillId="0" borderId="0" xfId="0" applyFont="1" applyAlignment="1"/>
    <xf numFmtId="0" fontId="8" fillId="0" borderId="0" xfId="0" applyFont="1" applyAlignment="1">
      <alignment horizontal="center" vertical="top"/>
    </xf>
    <xf numFmtId="0" fontId="9" fillId="0" borderId="0" xfId="0" applyFont="1" applyAlignment="1">
      <alignment horizontal="center" vertical="center" wrapText="1"/>
    </xf>
    <xf numFmtId="0" fontId="2" fillId="3" borderId="0" xfId="0" applyFont="1" applyFill="1"/>
    <xf numFmtId="0" fontId="2" fillId="3" borderId="0" xfId="0" applyFont="1" applyFill="1" applyAlignment="1">
      <alignment horizontal="left"/>
    </xf>
    <xf numFmtId="5" fontId="2" fillId="3" borderId="0" xfId="1" applyNumberFormat="1" applyFont="1" applyFill="1"/>
    <xf numFmtId="3" fontId="2" fillId="0" borderId="0" xfId="0" applyNumberFormat="1" applyFont="1"/>
    <xf numFmtId="44" fontId="2" fillId="3" borderId="0" xfId="1" applyFont="1" applyFill="1" applyAlignment="1">
      <alignment horizontal="left"/>
    </xf>
    <xf numFmtId="168" fontId="2" fillId="3" borderId="0" xfId="0" applyNumberFormat="1" applyFont="1" applyFill="1" applyAlignment="1">
      <alignment horizontal="center" wrapText="1"/>
    </xf>
    <xf numFmtId="0" fontId="10" fillId="0" borderId="0" xfId="0" applyFont="1"/>
    <xf numFmtId="0" fontId="11" fillId="0" borderId="0" xfId="0" applyFont="1" applyAlignment="1">
      <alignment horizontal="center" vertical="center" wrapText="1"/>
    </xf>
    <xf numFmtId="0" fontId="10" fillId="0" borderId="4" xfId="0" applyFont="1" applyBorder="1"/>
    <xf numFmtId="0" fontId="10" fillId="0" borderId="21" xfId="0" applyFont="1" applyBorder="1"/>
    <xf numFmtId="0" fontId="10" fillId="3" borderId="0" xfId="0" applyFont="1" applyFill="1"/>
    <xf numFmtId="0" fontId="10" fillId="3" borderId="0" xfId="0" applyFont="1" applyFill="1" applyAlignment="1">
      <alignment horizontal="left"/>
    </xf>
    <xf numFmtId="5" fontId="10" fillId="3" borderId="0" xfId="1" applyNumberFormat="1" applyFont="1" applyFill="1"/>
    <xf numFmtId="3" fontId="10" fillId="0" borderId="0" xfId="0" applyNumberFormat="1" applyFont="1"/>
    <xf numFmtId="168" fontId="10" fillId="3" borderId="0" xfId="0" applyNumberFormat="1" applyFont="1" applyFill="1" applyAlignment="1">
      <alignment horizontal="center" wrapText="1"/>
    </xf>
    <xf numFmtId="44" fontId="10" fillId="3" borderId="0" xfId="1" applyFont="1" applyFill="1" applyAlignment="1">
      <alignment horizontal="left"/>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168" fontId="11" fillId="7" borderId="28" xfId="0" applyNumberFormat="1" applyFont="1" applyFill="1" applyBorder="1" applyAlignment="1">
      <alignment horizontal="center" vertical="center" wrapText="1"/>
    </xf>
    <xf numFmtId="168" fontId="11" fillId="7" borderId="30" xfId="0" applyNumberFormat="1" applyFont="1" applyFill="1" applyBorder="1" applyAlignment="1">
      <alignment horizontal="center" vertical="center" wrapText="1"/>
    </xf>
    <xf numFmtId="44" fontId="11" fillId="8" borderId="27" xfId="1" applyFont="1" applyFill="1" applyBorder="1" applyAlignment="1">
      <alignment horizontal="center" vertical="center" wrapText="1"/>
    </xf>
    <xf numFmtId="0" fontId="10" fillId="3" borderId="15" xfId="0" applyFont="1" applyFill="1" applyBorder="1" applyAlignment="1">
      <alignment horizontal="center"/>
    </xf>
    <xf numFmtId="0" fontId="10" fillId="3" borderId="21" xfId="1" applyNumberFormat="1" applyFont="1" applyFill="1" applyBorder="1" applyAlignment="1">
      <alignment horizontal="left"/>
    </xf>
    <xf numFmtId="168" fontId="10" fillId="3" borderId="15" xfId="0" applyNumberFormat="1" applyFont="1" applyFill="1" applyBorder="1" applyAlignment="1">
      <alignment horizontal="center" wrapText="1"/>
    </xf>
    <xf numFmtId="168" fontId="10" fillId="3" borderId="16" xfId="0" applyNumberFormat="1" applyFont="1" applyFill="1" applyBorder="1" applyAlignment="1">
      <alignment horizontal="center" wrapText="1"/>
    </xf>
    <xf numFmtId="44" fontId="10" fillId="8" borderId="2" xfId="1" applyFont="1" applyFill="1" applyBorder="1" applyAlignment="1">
      <alignment horizontal="left"/>
    </xf>
    <xf numFmtId="0" fontId="10" fillId="3" borderId="3" xfId="0" applyFont="1" applyFill="1" applyBorder="1" applyAlignment="1">
      <alignment horizontal="center"/>
    </xf>
    <xf numFmtId="0" fontId="10" fillId="3" borderId="4" xfId="1" applyNumberFormat="1" applyFont="1" applyFill="1" applyBorder="1" applyAlignment="1">
      <alignment horizontal="left"/>
    </xf>
    <xf numFmtId="168" fontId="10" fillId="3" borderId="3" xfId="0" applyNumberFormat="1" applyFont="1" applyFill="1" applyBorder="1" applyAlignment="1">
      <alignment horizontal="center" wrapText="1"/>
    </xf>
    <xf numFmtId="168" fontId="10" fillId="3" borderId="5" xfId="0" applyNumberFormat="1" applyFont="1" applyFill="1" applyBorder="1" applyAlignment="1">
      <alignment horizontal="center" wrapText="1"/>
    </xf>
    <xf numFmtId="44" fontId="10" fillId="8" borderId="31" xfId="1" applyFont="1" applyFill="1" applyBorder="1" applyAlignment="1">
      <alignment horizontal="left"/>
    </xf>
    <xf numFmtId="0" fontId="10" fillId="3" borderId="17" xfId="0" applyFont="1" applyFill="1" applyBorder="1" applyAlignment="1">
      <alignment horizontal="center"/>
    </xf>
    <xf numFmtId="0" fontId="10" fillId="3" borderId="18" xfId="1" applyNumberFormat="1" applyFont="1" applyFill="1" applyBorder="1" applyAlignment="1">
      <alignment horizontal="left"/>
    </xf>
    <xf numFmtId="3" fontId="10" fillId="0" borderId="33" xfId="0" applyNumberFormat="1" applyFont="1" applyBorder="1"/>
    <xf numFmtId="168" fontId="10" fillId="3" borderId="17" xfId="0" applyNumberFormat="1" applyFont="1" applyFill="1" applyBorder="1" applyAlignment="1">
      <alignment horizontal="center" wrapText="1"/>
    </xf>
    <xf numFmtId="168" fontId="10" fillId="3" borderId="20" xfId="0" applyNumberFormat="1" applyFont="1" applyFill="1" applyBorder="1" applyAlignment="1">
      <alignment horizontal="center" wrapText="1"/>
    </xf>
    <xf numFmtId="44" fontId="10" fillId="8" borderId="32" xfId="1" applyFont="1" applyFill="1" applyBorder="1" applyAlignment="1">
      <alignment horizontal="left"/>
    </xf>
    <xf numFmtId="5" fontId="11" fillId="7" borderId="27" xfId="1" applyNumberFormat="1" applyFont="1" applyFill="1" applyBorder="1" applyAlignment="1">
      <alignment horizontal="center" vertical="center" wrapText="1"/>
    </xf>
    <xf numFmtId="3" fontId="11" fillId="0" borderId="34" xfId="0" applyNumberFormat="1" applyFont="1" applyBorder="1" applyAlignment="1">
      <alignment horizontal="center" vertical="center" wrapText="1"/>
    </xf>
    <xf numFmtId="3" fontId="10" fillId="0" borderId="0" xfId="0" applyNumberFormat="1" applyFont="1" applyBorder="1"/>
    <xf numFmtId="165" fontId="12" fillId="0" borderId="0" xfId="0" applyNumberFormat="1" applyFont="1"/>
    <xf numFmtId="0" fontId="12" fillId="0" borderId="0" xfId="0" applyFont="1"/>
    <xf numFmtId="0" fontId="8" fillId="3" borderId="0" xfId="0" applyFont="1" applyFill="1" applyBorder="1" applyAlignment="1">
      <alignment horizontal="left" vertical="center"/>
    </xf>
    <xf numFmtId="0" fontId="15" fillId="0" borderId="0" xfId="0" applyFont="1"/>
    <xf numFmtId="0" fontId="7" fillId="10" borderId="1" xfId="0" applyFont="1" applyFill="1" applyBorder="1" applyAlignment="1">
      <alignment horizontal="center" vertical="top"/>
    </xf>
    <xf numFmtId="44" fontId="7" fillId="10" borderId="1" xfId="1" applyFont="1" applyFill="1" applyBorder="1" applyAlignment="1">
      <alignment horizontal="center" vertical="top"/>
    </xf>
    <xf numFmtId="0" fontId="8" fillId="10" borderId="4" xfId="0" applyFont="1" applyFill="1" applyBorder="1" applyAlignment="1">
      <alignment horizontal="left" vertical="center"/>
    </xf>
    <xf numFmtId="44" fontId="8" fillId="10" borderId="4" xfId="1" applyFont="1" applyFill="1" applyBorder="1" applyAlignment="1">
      <alignment horizontal="left" vertical="center"/>
    </xf>
    <xf numFmtId="2" fontId="8" fillId="10" borderId="4" xfId="0" applyNumberFormat="1" applyFont="1" applyFill="1" applyBorder="1" applyAlignment="1">
      <alignment horizontal="left" vertical="center"/>
    </xf>
    <xf numFmtId="0" fontId="7" fillId="7" borderId="1" xfId="0" applyFont="1" applyFill="1" applyBorder="1" applyAlignment="1">
      <alignment horizontal="center" vertical="top"/>
    </xf>
    <xf numFmtId="44" fontId="7" fillId="7" borderId="1" xfId="1" applyFont="1" applyFill="1" applyBorder="1" applyAlignment="1">
      <alignment horizontal="center" vertical="top"/>
    </xf>
    <xf numFmtId="0" fontId="8" fillId="7" borderId="4" xfId="0" applyFont="1" applyFill="1" applyBorder="1" applyAlignment="1">
      <alignment horizontal="left" vertical="center"/>
    </xf>
    <xf numFmtId="44" fontId="8" fillId="7" borderId="4" xfId="1" applyFont="1" applyFill="1" applyBorder="1" applyAlignment="1">
      <alignment horizontal="left" vertical="center"/>
    </xf>
    <xf numFmtId="0" fontId="8" fillId="7" borderId="4" xfId="0" applyNumberFormat="1" applyFont="1" applyFill="1" applyBorder="1" applyAlignment="1" applyProtection="1">
      <alignment horizontal="left" vertical="top"/>
    </xf>
    <xf numFmtId="0" fontId="8" fillId="7" borderId="4" xfId="0" applyFont="1" applyFill="1" applyBorder="1" applyAlignment="1" applyProtection="1">
      <alignment horizontal="left" vertical="top"/>
    </xf>
    <xf numFmtId="0" fontId="7" fillId="11" borderId="1" xfId="0" applyFont="1" applyFill="1" applyBorder="1" applyAlignment="1">
      <alignment horizontal="center" vertical="top"/>
    </xf>
    <xf numFmtId="44" fontId="7" fillId="11" borderId="1" xfId="1" applyFont="1" applyFill="1" applyBorder="1" applyAlignment="1">
      <alignment horizontal="center" vertical="top"/>
    </xf>
    <xf numFmtId="0" fontId="8" fillId="11" borderId="4" xfId="0" applyFont="1" applyFill="1" applyBorder="1" applyAlignment="1">
      <alignment horizontal="left" vertical="center"/>
    </xf>
    <xf numFmtId="44" fontId="8" fillId="11" borderId="4" xfId="1" applyFont="1" applyFill="1" applyBorder="1" applyAlignment="1">
      <alignment horizontal="left" vertical="center"/>
    </xf>
    <xf numFmtId="0" fontId="7" fillId="12" borderId="1" xfId="0" applyFont="1" applyFill="1" applyBorder="1" applyAlignment="1">
      <alignment horizontal="center" vertical="top"/>
    </xf>
    <xf numFmtId="44" fontId="7" fillId="12" borderId="1" xfId="1" applyFont="1" applyFill="1" applyBorder="1" applyAlignment="1">
      <alignment horizontal="center" vertical="top"/>
    </xf>
    <xf numFmtId="0" fontId="8" fillId="12" borderId="4" xfId="0" applyFont="1" applyFill="1" applyBorder="1" applyAlignment="1">
      <alignment horizontal="left" vertical="center"/>
    </xf>
    <xf numFmtId="44" fontId="8" fillId="12" borderId="4" xfId="1" applyFont="1" applyFill="1" applyBorder="1" applyAlignment="1">
      <alignment horizontal="left" vertical="center"/>
    </xf>
    <xf numFmtId="0" fontId="8" fillId="12" borderId="4" xfId="1" applyNumberFormat="1" applyFont="1" applyFill="1" applyBorder="1" applyAlignment="1">
      <alignment horizontal="left" vertical="center"/>
    </xf>
    <xf numFmtId="0" fontId="8" fillId="12" borderId="4" xfId="0" applyFont="1" applyFill="1" applyBorder="1" applyAlignment="1">
      <alignment vertical="center"/>
    </xf>
    <xf numFmtId="0" fontId="7" fillId="9" borderId="24" xfId="0" applyFont="1" applyFill="1" applyBorder="1" applyAlignment="1">
      <alignment horizontal="center" vertical="top"/>
    </xf>
    <xf numFmtId="44" fontId="7" fillId="9" borderId="1" xfId="1" applyFont="1" applyFill="1" applyBorder="1" applyAlignment="1">
      <alignment horizontal="center" vertical="top"/>
    </xf>
    <xf numFmtId="0" fontId="7" fillId="9" borderId="1" xfId="0" applyFont="1" applyFill="1" applyBorder="1" applyAlignment="1">
      <alignment horizontal="center" vertical="top"/>
    </xf>
    <xf numFmtId="0" fontId="8" fillId="9" borderId="25" xfId="0" applyFont="1" applyFill="1" applyBorder="1" applyAlignment="1">
      <alignment horizontal="left" vertical="center"/>
    </xf>
    <xf numFmtId="44" fontId="8" fillId="9" borderId="4" xfId="1" applyFont="1" applyFill="1" applyBorder="1" applyAlignment="1">
      <alignment horizontal="left" vertical="center"/>
    </xf>
    <xf numFmtId="0" fontId="8" fillId="9" borderId="4" xfId="0" applyFont="1" applyFill="1" applyBorder="1" applyAlignment="1">
      <alignment horizontal="left" vertical="center"/>
    </xf>
    <xf numFmtId="3" fontId="10" fillId="0" borderId="37" xfId="0" applyNumberFormat="1" applyFont="1" applyBorder="1"/>
    <xf numFmtId="0" fontId="2" fillId="3" borderId="0" xfId="1" applyNumberFormat="1" applyFont="1" applyFill="1" applyAlignment="1">
      <alignment horizontal="left"/>
    </xf>
    <xf numFmtId="167" fontId="2" fillId="0" borderId="0" xfId="0" applyNumberFormat="1" applyFont="1"/>
    <xf numFmtId="44" fontId="2" fillId="3" borderId="0" xfId="0" applyNumberFormat="1" applyFont="1" applyFill="1" applyAlignment="1">
      <alignment horizontal="center" wrapText="1"/>
    </xf>
    <xf numFmtId="0" fontId="6" fillId="6" borderId="9" xfId="0" applyFont="1" applyFill="1" applyBorder="1" applyAlignment="1">
      <alignment horizontal="center" vertical="center" wrapText="1"/>
    </xf>
    <xf numFmtId="9" fontId="4" fillId="2" borderId="4" xfId="0" applyNumberFormat="1" applyFont="1" applyFill="1" applyBorder="1" applyAlignment="1">
      <alignment horizontal="center" vertical="center"/>
    </xf>
    <xf numFmtId="0" fontId="4" fillId="2" borderId="11" xfId="0" applyFont="1" applyFill="1" applyBorder="1" applyAlignment="1">
      <alignment vertical="center" wrapText="1"/>
    </xf>
    <xf numFmtId="0" fontId="4" fillId="2" borderId="12" xfId="0" applyFont="1" applyFill="1" applyBorder="1" applyAlignment="1">
      <alignment horizontal="center" vertical="center"/>
    </xf>
    <xf numFmtId="9" fontId="4" fillId="2" borderId="12" xfId="2" applyNumberFormat="1" applyFont="1" applyFill="1" applyBorder="1" applyAlignment="1">
      <alignment horizontal="center" vertical="center"/>
    </xf>
    <xf numFmtId="0" fontId="4" fillId="2" borderId="14" xfId="0" applyFont="1" applyFill="1" applyBorder="1" applyAlignment="1">
      <alignment horizontal="center" vertical="center"/>
    </xf>
    <xf numFmtId="9" fontId="4" fillId="2" borderId="18" xfId="0" applyNumberFormat="1" applyFont="1" applyFill="1" applyBorder="1" applyAlignment="1">
      <alignment horizontal="center" vertical="center"/>
    </xf>
    <xf numFmtId="0" fontId="12" fillId="0" borderId="7" xfId="0" applyFont="1" applyBorder="1" applyAlignment="1">
      <alignment horizontal="center" vertical="center"/>
    </xf>
    <xf numFmtId="166" fontId="12" fillId="0" borderId="10" xfId="1" applyNumberFormat="1" applyFont="1" applyBorder="1" applyAlignment="1">
      <alignment horizontal="center" vertical="center"/>
    </xf>
    <xf numFmtId="0" fontId="12" fillId="0" borderId="11" xfId="0" applyFont="1" applyBorder="1" applyAlignment="1">
      <alignment horizontal="center"/>
    </xf>
    <xf numFmtId="166" fontId="12" fillId="0" borderId="14" xfId="1" applyNumberFormat="1" applyFont="1" applyBorder="1" applyAlignment="1">
      <alignment horizontal="center"/>
    </xf>
    <xf numFmtId="0" fontId="12" fillId="0" borderId="3" xfId="0" applyFont="1" applyBorder="1" applyAlignment="1">
      <alignment horizontal="center"/>
    </xf>
    <xf numFmtId="166" fontId="12" fillId="0" borderId="5" xfId="1" applyNumberFormat="1" applyFont="1" applyBorder="1" applyAlignment="1">
      <alignment horizontal="center"/>
    </xf>
    <xf numFmtId="0" fontId="12" fillId="0" borderId="17" xfId="0" applyFont="1" applyBorder="1" applyAlignment="1">
      <alignment horizontal="center"/>
    </xf>
    <xf numFmtId="166" fontId="12" fillId="0" borderId="20" xfId="1" applyNumberFormat="1" applyFont="1" applyBorder="1" applyAlignment="1">
      <alignment horizontal="center"/>
    </xf>
    <xf numFmtId="0" fontId="13" fillId="4" borderId="35" xfId="0" applyFont="1" applyFill="1" applyBorder="1" applyAlignment="1">
      <alignment horizontal="center" vertical="center"/>
    </xf>
    <xf numFmtId="166" fontId="12" fillId="0" borderId="36" xfId="0" applyNumberFormat="1" applyFont="1" applyBorder="1" applyAlignment="1">
      <alignment horizontal="center"/>
    </xf>
    <xf numFmtId="2" fontId="10" fillId="0" borderId="4" xfId="0" applyNumberFormat="1" applyFont="1" applyBorder="1"/>
    <xf numFmtId="0" fontId="14" fillId="0" borderId="0" xfId="0" applyFont="1"/>
    <xf numFmtId="0" fontId="14" fillId="0" borderId="0" xfId="0" applyFont="1" applyAlignment="1">
      <alignment horizontal="center"/>
    </xf>
    <xf numFmtId="2" fontId="10" fillId="0" borderId="21" xfId="0" applyNumberFormat="1" applyFont="1" applyBorder="1"/>
    <xf numFmtId="0" fontId="11" fillId="9" borderId="28" xfId="0" applyFont="1" applyFill="1" applyBorder="1" applyAlignment="1">
      <alignment horizontal="center"/>
    </xf>
    <xf numFmtId="0" fontId="11" fillId="9" borderId="29" xfId="0" applyFont="1" applyFill="1" applyBorder="1" applyAlignment="1">
      <alignment horizontal="center"/>
    </xf>
    <xf numFmtId="0" fontId="11" fillId="9" borderId="30" xfId="0" applyFont="1" applyFill="1" applyBorder="1" applyAlignment="1">
      <alignment horizontal="center"/>
    </xf>
    <xf numFmtId="0" fontId="10" fillId="0" borderId="15" xfId="0" applyFont="1" applyBorder="1"/>
    <xf numFmtId="0" fontId="10" fillId="0" borderId="16" xfId="0" applyFont="1" applyBorder="1"/>
    <xf numFmtId="0" fontId="10" fillId="0" borderId="3" xfId="0" applyFont="1" applyBorder="1"/>
    <xf numFmtId="0" fontId="10" fillId="0" borderId="5" xfId="0" applyFont="1" applyBorder="1"/>
    <xf numFmtId="0" fontId="10" fillId="0" borderId="17" xfId="0" applyFont="1" applyBorder="1"/>
    <xf numFmtId="0" fontId="10" fillId="0" borderId="18" xfId="0" applyFont="1" applyBorder="1"/>
    <xf numFmtId="0" fontId="10" fillId="0" borderId="20" xfId="0" applyFont="1" applyBorder="1"/>
    <xf numFmtId="0" fontId="11" fillId="12" borderId="28" xfId="0" applyFont="1" applyFill="1" applyBorder="1" applyAlignment="1">
      <alignment horizontal="center"/>
    </xf>
    <xf numFmtId="0" fontId="11" fillId="12" borderId="29" xfId="0" applyFont="1" applyFill="1" applyBorder="1" applyAlignment="1">
      <alignment horizontal="center"/>
    </xf>
    <xf numFmtId="0" fontId="11" fillId="12" borderId="30" xfId="0" applyFont="1" applyFill="1" applyBorder="1" applyAlignment="1">
      <alignment horizontal="center"/>
    </xf>
    <xf numFmtId="0" fontId="11" fillId="11" borderId="28" xfId="0" applyFont="1" applyFill="1" applyBorder="1" applyAlignment="1">
      <alignment horizontal="center"/>
    </xf>
    <xf numFmtId="0" fontId="11" fillId="11" borderId="29" xfId="0" applyFont="1" applyFill="1" applyBorder="1" applyAlignment="1">
      <alignment horizontal="center"/>
    </xf>
    <xf numFmtId="0" fontId="11" fillId="11" borderId="30" xfId="0" applyFont="1" applyFill="1" applyBorder="1" applyAlignment="1">
      <alignment horizontal="center"/>
    </xf>
    <xf numFmtId="0" fontId="11" fillId="7" borderId="28" xfId="0" applyFont="1" applyFill="1" applyBorder="1" applyAlignment="1">
      <alignment horizontal="center"/>
    </xf>
    <xf numFmtId="0" fontId="11" fillId="7" borderId="29" xfId="0" applyFont="1" applyFill="1" applyBorder="1" applyAlignment="1">
      <alignment horizontal="center"/>
    </xf>
    <xf numFmtId="0" fontId="11" fillId="7" borderId="30" xfId="0" applyFont="1" applyFill="1" applyBorder="1" applyAlignment="1">
      <alignment horizontal="center"/>
    </xf>
    <xf numFmtId="0" fontId="11" fillId="10" borderId="28" xfId="0" applyFont="1" applyFill="1" applyBorder="1" applyAlignment="1">
      <alignment horizontal="center"/>
    </xf>
    <xf numFmtId="0" fontId="11" fillId="10" borderId="29" xfId="0" applyFont="1" applyFill="1" applyBorder="1" applyAlignment="1">
      <alignment horizontal="center"/>
    </xf>
    <xf numFmtId="0" fontId="11" fillId="10" borderId="30" xfId="0" applyFont="1" applyFill="1" applyBorder="1" applyAlignment="1">
      <alignment horizontal="center"/>
    </xf>
    <xf numFmtId="2" fontId="10" fillId="0" borderId="16" xfId="0" applyNumberFormat="1" applyFont="1" applyBorder="1"/>
    <xf numFmtId="2" fontId="10" fillId="0" borderId="5" xfId="0" applyNumberFormat="1" applyFont="1" applyBorder="1"/>
    <xf numFmtId="2" fontId="10" fillId="0" borderId="18" xfId="0" applyNumberFormat="1" applyFont="1" applyBorder="1"/>
    <xf numFmtId="2" fontId="10" fillId="0" borderId="20" xfId="0" applyNumberFormat="1" applyFont="1" applyBorder="1"/>
    <xf numFmtId="0" fontId="11" fillId="13" borderId="27" xfId="0" applyFont="1" applyFill="1" applyBorder="1" applyAlignment="1">
      <alignment horizontal="left"/>
    </xf>
    <xf numFmtId="0" fontId="11" fillId="0" borderId="2" xfId="0" applyFont="1" applyBorder="1"/>
    <xf numFmtId="0" fontId="11" fillId="0" borderId="31" xfId="0" applyFont="1" applyBorder="1"/>
    <xf numFmtId="0" fontId="11" fillId="0" borderId="32" xfId="0" applyFont="1" applyBorder="1"/>
    <xf numFmtId="44" fontId="10" fillId="3" borderId="2" xfId="1" applyFont="1" applyFill="1" applyBorder="1"/>
    <xf numFmtId="44" fontId="10" fillId="3" borderId="31" xfId="1" applyFont="1" applyFill="1" applyBorder="1"/>
    <xf numFmtId="44" fontId="10" fillId="3" borderId="32" xfId="1" applyFont="1" applyFill="1" applyBorder="1"/>
    <xf numFmtId="0" fontId="0" fillId="3" borderId="0" xfId="0" applyFont="1" applyFill="1" applyBorder="1"/>
    <xf numFmtId="166" fontId="0" fillId="3" borderId="0" xfId="1" applyNumberFormat="1" applyFont="1" applyFill="1" applyBorder="1"/>
    <xf numFmtId="0" fontId="17" fillId="3" borderId="0" xfId="0" applyFont="1" applyFill="1" applyBorder="1" applyAlignment="1">
      <alignment horizontal="left" vertical="center"/>
    </xf>
    <xf numFmtId="2" fontId="17" fillId="3" borderId="0" xfId="0" applyNumberFormat="1" applyFont="1" applyFill="1" applyBorder="1" applyAlignment="1">
      <alignment horizontal="left" vertical="center"/>
    </xf>
    <xf numFmtId="0" fontId="17" fillId="3" borderId="0" xfId="0" applyNumberFormat="1" applyFont="1" applyFill="1" applyBorder="1" applyAlignment="1" applyProtection="1">
      <alignment horizontal="left" vertical="top"/>
    </xf>
    <xf numFmtId="0" fontId="17" fillId="3" borderId="0" xfId="0" applyFont="1" applyFill="1" applyBorder="1" applyAlignment="1">
      <alignment vertical="center"/>
    </xf>
    <xf numFmtId="44" fontId="11" fillId="7" borderId="38" xfId="1" applyFont="1" applyFill="1" applyBorder="1" applyAlignment="1">
      <alignment horizontal="center" vertical="center" wrapText="1"/>
    </xf>
    <xf numFmtId="44" fontId="10" fillId="3" borderId="37" xfId="1" applyFont="1" applyFill="1" applyBorder="1" applyAlignment="1">
      <alignment horizontal="left"/>
    </xf>
    <xf numFmtId="44" fontId="10" fillId="3" borderId="39" xfId="1" applyFont="1" applyFill="1" applyBorder="1" applyAlignment="1">
      <alignment horizontal="left"/>
    </xf>
    <xf numFmtId="44" fontId="10" fillId="3" borderId="40" xfId="1" applyFont="1" applyFill="1" applyBorder="1" applyAlignment="1">
      <alignment horizontal="left"/>
    </xf>
    <xf numFmtId="0" fontId="2" fillId="0" borderId="0" xfId="0" applyFont="1" applyAlignment="1">
      <alignment horizontal="center"/>
    </xf>
    <xf numFmtId="0" fontId="2" fillId="0" borderId="0" xfId="0" applyFont="1" applyAlignment="1">
      <alignment horizontal="left"/>
    </xf>
    <xf numFmtId="0" fontId="9" fillId="0" borderId="4" xfId="0" applyFont="1" applyBorder="1" applyAlignment="1">
      <alignment horizontal="center" vertical="center" wrapText="1"/>
    </xf>
    <xf numFmtId="0" fontId="9" fillId="0" borderId="4" xfId="0" applyFont="1" applyBorder="1" applyAlignment="1">
      <alignment horizontal="left" vertical="center" wrapText="1"/>
    </xf>
    <xf numFmtId="0" fontId="2" fillId="0" borderId="4" xfId="0" applyFont="1" applyBorder="1" applyAlignment="1">
      <alignment horizontal="center"/>
    </xf>
    <xf numFmtId="0" fontId="2" fillId="0" borderId="4" xfId="0" applyFont="1" applyBorder="1" applyAlignment="1">
      <alignment horizontal="left"/>
    </xf>
    <xf numFmtId="44" fontId="2" fillId="0" borderId="4" xfId="0" applyNumberFormat="1" applyFont="1" applyBorder="1" applyAlignment="1">
      <alignment horizontal="center"/>
    </xf>
    <xf numFmtId="0" fontId="2" fillId="0" borderId="4" xfId="0" applyFont="1" applyBorder="1"/>
  </cellXfs>
  <cellStyles count="3">
    <cellStyle name="Currency" xfId="1" builtinId="4"/>
    <cellStyle name="Normal" xfId="0" builtinId="0"/>
    <cellStyle name="Percent" xfId="2" builtinId="5"/>
  </cellStyles>
  <dxfs count="1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6BBEB"/>
      <color rgb="FF00FF00"/>
      <color rgb="FFF9A151"/>
      <color rgb="FF66FF33"/>
      <color rgb="FFFBE781"/>
      <color rgb="FFFFB64B"/>
      <color rgb="FFFF99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hartsheet" Target="chartsheets/sheet5.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0"/>
            <c:invertIfNegative val="0"/>
            <c:bubble3D val="0"/>
            <c:extLst>
              <c:ext xmlns:c16="http://schemas.microsoft.com/office/drawing/2014/chart" uri="{C3380CC4-5D6E-409C-BE32-E72D297353CC}">
                <c16:uniqueId val="{00000001-3793-4336-8146-46F7845967D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TOTALS!$D$3:$D$25</c:f>
              <c:strCache>
                <c:ptCount val="23"/>
                <c:pt idx="0">
                  <c:v>Adam Scott</c:v>
                </c:pt>
                <c:pt idx="1">
                  <c:v>Brooks Koepka</c:v>
                </c:pt>
                <c:pt idx="2">
                  <c:v>Bryson Dechambeau</c:v>
                </c:pt>
                <c:pt idx="3">
                  <c:v>Dustin Johnson</c:v>
                </c:pt>
                <c:pt idx="4">
                  <c:v>Francesco Molinari</c:v>
                </c:pt>
                <c:pt idx="5">
                  <c:v>Henrik Stenson</c:v>
                </c:pt>
                <c:pt idx="6">
                  <c:v>Hideki Matsuyama</c:v>
                </c:pt>
                <c:pt idx="7">
                  <c:v>Jason Day</c:v>
                </c:pt>
                <c:pt idx="8">
                  <c:v>Jon Rahm</c:v>
                </c:pt>
                <c:pt idx="9">
                  <c:v>Jordan Spieth</c:v>
                </c:pt>
                <c:pt idx="10">
                  <c:v>Justin Rose</c:v>
                </c:pt>
                <c:pt idx="11">
                  <c:v>Justin Thomas</c:v>
                </c:pt>
                <c:pt idx="12">
                  <c:v>Louis Oosthuizen</c:v>
                </c:pt>
                <c:pt idx="13">
                  <c:v>Matt Kuchar</c:v>
                </c:pt>
                <c:pt idx="14">
                  <c:v>Patrick Cantlay</c:v>
                </c:pt>
                <c:pt idx="15">
                  <c:v>Paul Casey</c:v>
                </c:pt>
                <c:pt idx="16">
                  <c:v>Phil Mickelson</c:v>
                </c:pt>
                <c:pt idx="17">
                  <c:v>Rickie Fowler</c:v>
                </c:pt>
                <c:pt idx="18">
                  <c:v>Rory McIlroy</c:v>
                </c:pt>
                <c:pt idx="19">
                  <c:v>Sergio Garcia</c:v>
                </c:pt>
                <c:pt idx="20">
                  <c:v>Tiger Woods</c:v>
                </c:pt>
                <c:pt idx="21">
                  <c:v>Tommy Fleetwood</c:v>
                </c:pt>
                <c:pt idx="22">
                  <c:v>Xander Schauffele</c:v>
                </c:pt>
              </c:strCache>
            </c:strRef>
          </c:cat>
          <c:val>
            <c:numRef>
              <c:f>TOTALS!$E$3:$E$25</c:f>
              <c:numCache>
                <c:formatCode>General</c:formatCode>
                <c:ptCount val="23"/>
                <c:pt idx="0">
                  <c:v>26</c:v>
                </c:pt>
                <c:pt idx="1">
                  <c:v>88</c:v>
                </c:pt>
                <c:pt idx="2">
                  <c:v>6</c:v>
                </c:pt>
                <c:pt idx="3">
                  <c:v>24</c:v>
                </c:pt>
                <c:pt idx="4">
                  <c:v>13</c:v>
                </c:pt>
                <c:pt idx="5">
                  <c:v>24</c:v>
                </c:pt>
                <c:pt idx="6">
                  <c:v>6</c:v>
                </c:pt>
                <c:pt idx="7">
                  <c:v>1</c:v>
                </c:pt>
                <c:pt idx="8">
                  <c:v>44</c:v>
                </c:pt>
                <c:pt idx="9">
                  <c:v>5</c:v>
                </c:pt>
                <c:pt idx="10">
                  <c:v>38</c:v>
                </c:pt>
                <c:pt idx="11">
                  <c:v>9</c:v>
                </c:pt>
                <c:pt idx="12">
                  <c:v>3</c:v>
                </c:pt>
                <c:pt idx="13">
                  <c:v>20</c:v>
                </c:pt>
                <c:pt idx="14">
                  <c:v>13</c:v>
                </c:pt>
                <c:pt idx="15">
                  <c:v>2</c:v>
                </c:pt>
                <c:pt idx="16">
                  <c:v>1</c:v>
                </c:pt>
                <c:pt idx="17">
                  <c:v>8</c:v>
                </c:pt>
                <c:pt idx="18">
                  <c:v>96</c:v>
                </c:pt>
                <c:pt idx="19">
                  <c:v>1</c:v>
                </c:pt>
                <c:pt idx="20">
                  <c:v>14</c:v>
                </c:pt>
                <c:pt idx="21">
                  <c:v>15</c:v>
                </c:pt>
                <c:pt idx="22">
                  <c:v>32</c:v>
                </c:pt>
              </c:numCache>
            </c:numRef>
          </c:val>
          <c:extLst>
            <c:ext xmlns:c16="http://schemas.microsoft.com/office/drawing/2014/chart" uri="{C3380CC4-5D6E-409C-BE32-E72D297353CC}">
              <c16:uniqueId val="{00000000-B9F9-45EB-A4E5-56D3AFCA5CC5}"/>
            </c:ext>
          </c:extLst>
        </c:ser>
        <c:dLbls>
          <c:showLegendKey val="0"/>
          <c:showVal val="0"/>
          <c:showCatName val="0"/>
          <c:showSerName val="0"/>
          <c:showPercent val="0"/>
          <c:showBubbleSize val="0"/>
        </c:dLbls>
        <c:gapWidth val="100"/>
        <c:axId val="484140232"/>
        <c:axId val="484142584"/>
      </c:barChart>
      <c:catAx>
        <c:axId val="4841402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84142584"/>
        <c:crosses val="autoZero"/>
        <c:auto val="1"/>
        <c:lblAlgn val="ctr"/>
        <c:lblOffset val="100"/>
        <c:noMultiLvlLbl val="0"/>
      </c:catAx>
      <c:valAx>
        <c:axId val="48414258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0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B</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TOTALS!$D$26:$D$56</c:f>
              <c:strCache>
                <c:ptCount val="31"/>
                <c:pt idx="0">
                  <c:v>Abraham Ancer</c:v>
                </c:pt>
                <c:pt idx="1">
                  <c:v>Alex Noren</c:v>
                </c:pt>
                <c:pt idx="2">
                  <c:v>Andy Sullivan</c:v>
                </c:pt>
                <c:pt idx="3">
                  <c:v>Bernd Wiesberger</c:v>
                </c:pt>
                <c:pt idx="4">
                  <c:v>Branden Grace</c:v>
                </c:pt>
                <c:pt idx="5">
                  <c:v>Brandt Snedeker</c:v>
                </c:pt>
                <c:pt idx="6">
                  <c:v>Bubba Watson</c:v>
                </c:pt>
                <c:pt idx="7">
                  <c:v>Byeong Hun An</c:v>
                </c:pt>
                <c:pt idx="8">
                  <c:v>Cameron Smith</c:v>
                </c:pt>
                <c:pt idx="9">
                  <c:v>Chez Reavie</c:v>
                </c:pt>
                <c:pt idx="10">
                  <c:v>Danny Willett</c:v>
                </c:pt>
                <c:pt idx="11">
                  <c:v>Eddie Pepperell</c:v>
                </c:pt>
                <c:pt idx="12">
                  <c:v>Emiliano Grillo</c:v>
                </c:pt>
                <c:pt idx="13">
                  <c:v>Gary Woodland</c:v>
                </c:pt>
                <c:pt idx="14">
                  <c:v>Graeme McDowell</c:v>
                </c:pt>
                <c:pt idx="15">
                  <c:v>Haotong Li</c:v>
                </c:pt>
                <c:pt idx="16">
                  <c:v>Ian Poulter</c:v>
                </c:pt>
                <c:pt idx="17">
                  <c:v>Jim Furyk</c:v>
                </c:pt>
                <c:pt idx="18">
                  <c:v>Lee Westwood</c:v>
                </c:pt>
                <c:pt idx="19">
                  <c:v>Marc Leishman</c:v>
                </c:pt>
                <c:pt idx="20">
                  <c:v>Matt Wallace</c:v>
                </c:pt>
                <c:pt idx="21">
                  <c:v>Matthew Fitzpatrick</c:v>
                </c:pt>
                <c:pt idx="22">
                  <c:v>Patrick Reed</c:v>
                </c:pt>
                <c:pt idx="23">
                  <c:v>Rafa Cabrera-Bello</c:v>
                </c:pt>
                <c:pt idx="24">
                  <c:v>Russell Knox</c:v>
                </c:pt>
                <c:pt idx="25">
                  <c:v>Shane Lowry</c:v>
                </c:pt>
                <c:pt idx="26">
                  <c:v>Thorbjorn Olesen</c:v>
                </c:pt>
                <c:pt idx="27">
                  <c:v>Tony Finau</c:v>
                </c:pt>
                <c:pt idx="28">
                  <c:v>Tyrrell Hatton</c:v>
                </c:pt>
                <c:pt idx="29">
                  <c:v>Webb Simpson</c:v>
                </c:pt>
                <c:pt idx="30">
                  <c:v>Zach Johnson</c:v>
                </c:pt>
              </c:strCache>
            </c:strRef>
          </c:cat>
          <c:val>
            <c:numRef>
              <c:f>TOTALS!$E$26:$E$56</c:f>
              <c:numCache>
                <c:formatCode>General</c:formatCode>
                <c:ptCount val="31"/>
                <c:pt idx="0">
                  <c:v>5</c:v>
                </c:pt>
                <c:pt idx="1">
                  <c:v>11</c:v>
                </c:pt>
                <c:pt idx="2">
                  <c:v>7</c:v>
                </c:pt>
                <c:pt idx="3">
                  <c:v>22</c:v>
                </c:pt>
                <c:pt idx="4">
                  <c:v>2</c:v>
                </c:pt>
                <c:pt idx="5">
                  <c:v>4</c:v>
                </c:pt>
                <c:pt idx="6">
                  <c:v>5</c:v>
                </c:pt>
                <c:pt idx="7">
                  <c:v>6</c:v>
                </c:pt>
                <c:pt idx="8">
                  <c:v>2</c:v>
                </c:pt>
                <c:pt idx="9">
                  <c:v>9</c:v>
                </c:pt>
                <c:pt idx="10">
                  <c:v>4</c:v>
                </c:pt>
                <c:pt idx="11">
                  <c:v>27</c:v>
                </c:pt>
                <c:pt idx="12">
                  <c:v>1</c:v>
                </c:pt>
                <c:pt idx="13">
                  <c:v>39</c:v>
                </c:pt>
                <c:pt idx="14">
                  <c:v>28</c:v>
                </c:pt>
                <c:pt idx="15">
                  <c:v>9</c:v>
                </c:pt>
                <c:pt idx="16">
                  <c:v>19</c:v>
                </c:pt>
                <c:pt idx="17">
                  <c:v>3</c:v>
                </c:pt>
                <c:pt idx="18">
                  <c:v>5</c:v>
                </c:pt>
                <c:pt idx="19">
                  <c:v>35</c:v>
                </c:pt>
                <c:pt idx="20">
                  <c:v>63</c:v>
                </c:pt>
                <c:pt idx="21">
                  <c:v>29</c:v>
                </c:pt>
                <c:pt idx="22">
                  <c:v>11</c:v>
                </c:pt>
                <c:pt idx="23">
                  <c:v>42</c:v>
                </c:pt>
                <c:pt idx="24">
                  <c:v>3</c:v>
                </c:pt>
                <c:pt idx="25">
                  <c:v>23</c:v>
                </c:pt>
                <c:pt idx="26">
                  <c:v>2</c:v>
                </c:pt>
                <c:pt idx="27">
                  <c:v>37</c:v>
                </c:pt>
                <c:pt idx="28">
                  <c:v>9</c:v>
                </c:pt>
                <c:pt idx="29">
                  <c:v>21</c:v>
                </c:pt>
                <c:pt idx="30">
                  <c:v>6</c:v>
                </c:pt>
              </c:numCache>
            </c:numRef>
          </c:val>
          <c:extLst>
            <c:ext xmlns:c16="http://schemas.microsoft.com/office/drawing/2014/chart" uri="{C3380CC4-5D6E-409C-BE32-E72D297353CC}">
              <c16:uniqueId val="{00000000-26CF-4F97-885C-1E97A35DCC85}"/>
            </c:ext>
          </c:extLst>
        </c:ser>
        <c:dLbls>
          <c:showLegendKey val="0"/>
          <c:showVal val="0"/>
          <c:showCatName val="0"/>
          <c:showSerName val="0"/>
          <c:showPercent val="0"/>
          <c:showBubbleSize val="0"/>
        </c:dLbls>
        <c:gapWidth val="100"/>
        <c:axId val="484143368"/>
        <c:axId val="484140624"/>
      </c:barChart>
      <c:catAx>
        <c:axId val="4841433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84140624"/>
        <c:crosses val="autoZero"/>
        <c:auto val="1"/>
        <c:lblAlgn val="ctr"/>
        <c:lblOffset val="100"/>
        <c:noMultiLvlLbl val="0"/>
      </c:catAx>
      <c:valAx>
        <c:axId val="48414062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C</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3"/>
            <c:invertIfNegative val="0"/>
            <c:bubble3D val="0"/>
            <c:extLst>
              <c:ext xmlns:c16="http://schemas.microsoft.com/office/drawing/2014/chart" uri="{C3380CC4-5D6E-409C-BE32-E72D297353CC}">
                <c16:uniqueId val="{00000000-2AA0-49FA-A4E4-31BAEA2FD6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TOTALS!$D$57:$D$87</c:f>
              <c:strCache>
                <c:ptCount val="31"/>
                <c:pt idx="0">
                  <c:v>Aaron Wise</c:v>
                </c:pt>
                <c:pt idx="1">
                  <c:v>Adam Hadwin</c:v>
                </c:pt>
                <c:pt idx="2">
                  <c:v>Alex Levy</c:v>
                </c:pt>
                <c:pt idx="3">
                  <c:v>Alexander Bjork</c:v>
                </c:pt>
                <c:pt idx="4">
                  <c:v>Andrew Putnam</c:v>
                </c:pt>
                <c:pt idx="5">
                  <c:v>Billy Horschel</c:v>
                </c:pt>
                <c:pt idx="6">
                  <c:v>Charles Howell</c:v>
                </c:pt>
                <c:pt idx="7">
                  <c:v>Charley Hoffman</c:v>
                </c:pt>
                <c:pt idx="8">
                  <c:v>CT Pan</c:v>
                </c:pt>
                <c:pt idx="9">
                  <c:v>Erik Van Rooyen</c:v>
                </c:pt>
                <c:pt idx="10">
                  <c:v>Jazz Janewattananond</c:v>
                </c:pt>
                <c:pt idx="11">
                  <c:v>Jimmy Walker</c:v>
                </c:pt>
                <c:pt idx="12">
                  <c:v>Joaquin Niemann</c:v>
                </c:pt>
                <c:pt idx="13">
                  <c:v>Joost Luiten</c:v>
                </c:pt>
                <c:pt idx="14">
                  <c:v>Jorge Campillo</c:v>
                </c:pt>
                <c:pt idx="15">
                  <c:v>Justin Harding</c:v>
                </c:pt>
                <c:pt idx="16">
                  <c:v>Keegan Bradley</c:v>
                </c:pt>
                <c:pt idx="17">
                  <c:v>Keith Mitchell</c:v>
                </c:pt>
                <c:pt idx="18">
                  <c:v>Kevin Kisner</c:v>
                </c:pt>
                <c:pt idx="19">
                  <c:v>Kevin Na</c:v>
                </c:pt>
                <c:pt idx="20">
                  <c:v>Kiradech Aphibarnrat</c:v>
                </c:pt>
                <c:pt idx="21">
                  <c:v>Kyle Stanley</c:v>
                </c:pt>
                <c:pt idx="22">
                  <c:v>Lucas Bjerregaard</c:v>
                </c:pt>
                <c:pt idx="23">
                  <c:v>Luke List</c:v>
                </c:pt>
                <c:pt idx="24">
                  <c:v>Mike Lorenzo-Vera</c:v>
                </c:pt>
                <c:pt idx="25">
                  <c:v>Padraig Harrington</c:v>
                </c:pt>
                <c:pt idx="26">
                  <c:v>Robert MacIntyre</c:v>
                </c:pt>
                <c:pt idx="27">
                  <c:v>Ryan Fox</c:v>
                </c:pt>
                <c:pt idx="28">
                  <c:v>Si Woo Kim</c:v>
                </c:pt>
                <c:pt idx="29">
                  <c:v>Sungjae Im</c:v>
                </c:pt>
                <c:pt idx="30">
                  <c:v>Thomas Pieters</c:v>
                </c:pt>
              </c:strCache>
            </c:strRef>
          </c:cat>
          <c:val>
            <c:numRef>
              <c:f>TOTALS!$E$57:$E$87</c:f>
              <c:numCache>
                <c:formatCode>General</c:formatCode>
                <c:ptCount val="31"/>
                <c:pt idx="0">
                  <c:v>11</c:v>
                </c:pt>
                <c:pt idx="1">
                  <c:v>28</c:v>
                </c:pt>
                <c:pt idx="2">
                  <c:v>0</c:v>
                </c:pt>
                <c:pt idx="3">
                  <c:v>5</c:v>
                </c:pt>
                <c:pt idx="4">
                  <c:v>7</c:v>
                </c:pt>
                <c:pt idx="5">
                  <c:v>10</c:v>
                </c:pt>
                <c:pt idx="6">
                  <c:v>16</c:v>
                </c:pt>
                <c:pt idx="7">
                  <c:v>26</c:v>
                </c:pt>
                <c:pt idx="8">
                  <c:v>1</c:v>
                </c:pt>
                <c:pt idx="9">
                  <c:v>72</c:v>
                </c:pt>
                <c:pt idx="10">
                  <c:v>6</c:v>
                </c:pt>
                <c:pt idx="11">
                  <c:v>8</c:v>
                </c:pt>
                <c:pt idx="12">
                  <c:v>38</c:v>
                </c:pt>
                <c:pt idx="13">
                  <c:v>6</c:v>
                </c:pt>
                <c:pt idx="14">
                  <c:v>10</c:v>
                </c:pt>
                <c:pt idx="15">
                  <c:v>10</c:v>
                </c:pt>
                <c:pt idx="16">
                  <c:v>20</c:v>
                </c:pt>
                <c:pt idx="17">
                  <c:v>1</c:v>
                </c:pt>
                <c:pt idx="18">
                  <c:v>69</c:v>
                </c:pt>
                <c:pt idx="19">
                  <c:v>11</c:v>
                </c:pt>
                <c:pt idx="20">
                  <c:v>13</c:v>
                </c:pt>
                <c:pt idx="21">
                  <c:v>11</c:v>
                </c:pt>
                <c:pt idx="22">
                  <c:v>17</c:v>
                </c:pt>
                <c:pt idx="23">
                  <c:v>5</c:v>
                </c:pt>
                <c:pt idx="24">
                  <c:v>14</c:v>
                </c:pt>
                <c:pt idx="25">
                  <c:v>6</c:v>
                </c:pt>
                <c:pt idx="26">
                  <c:v>9</c:v>
                </c:pt>
                <c:pt idx="27">
                  <c:v>1</c:v>
                </c:pt>
                <c:pt idx="28">
                  <c:v>5</c:v>
                </c:pt>
                <c:pt idx="29">
                  <c:v>20</c:v>
                </c:pt>
                <c:pt idx="30">
                  <c:v>33</c:v>
                </c:pt>
              </c:numCache>
            </c:numRef>
          </c:val>
          <c:extLst>
            <c:ext xmlns:c16="http://schemas.microsoft.com/office/drawing/2014/chart" uri="{C3380CC4-5D6E-409C-BE32-E72D297353CC}">
              <c16:uniqueId val="{00000000-07FD-4DDF-878F-646F7163D9AD}"/>
            </c:ext>
          </c:extLst>
        </c:ser>
        <c:dLbls>
          <c:showLegendKey val="0"/>
          <c:showVal val="0"/>
          <c:showCatName val="0"/>
          <c:showSerName val="0"/>
          <c:showPercent val="0"/>
          <c:showBubbleSize val="0"/>
        </c:dLbls>
        <c:gapWidth val="100"/>
        <c:axId val="484144544"/>
        <c:axId val="484141016"/>
      </c:barChart>
      <c:catAx>
        <c:axId val="484144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84141016"/>
        <c:crosses val="autoZero"/>
        <c:auto val="1"/>
        <c:lblAlgn val="ctr"/>
        <c:lblOffset val="100"/>
        <c:noMultiLvlLbl val="0"/>
      </c:catAx>
      <c:valAx>
        <c:axId val="4841410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4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D</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4"/>
            <c:invertIfNegative val="0"/>
            <c:bubble3D val="0"/>
            <c:extLst>
              <c:ext xmlns:c16="http://schemas.microsoft.com/office/drawing/2014/chart" uri="{C3380CC4-5D6E-409C-BE32-E72D297353CC}">
                <c16:uniqueId val="{00000000-3453-43EC-ABE1-6ED98C7D0F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TOTALS!$I$3:$I$32</c:f>
              <c:strCache>
                <c:ptCount val="30"/>
                <c:pt idx="0">
                  <c:v>Adri Arnaus</c:v>
                </c:pt>
                <c:pt idx="1">
                  <c:v>Adrian Otaegui</c:v>
                </c:pt>
                <c:pt idx="2">
                  <c:v>Andrea Pavan</c:v>
                </c:pt>
                <c:pt idx="3">
                  <c:v>Brandon Stone</c:v>
                </c:pt>
                <c:pt idx="4">
                  <c:v>Chan Kim</c:v>
                </c:pt>
                <c:pt idx="5">
                  <c:v>Chris Wood</c:v>
                </c:pt>
                <c:pt idx="6">
                  <c:v>Christiaan Bezuidenhout</c:v>
                </c:pt>
                <c:pt idx="7">
                  <c:v>Corey Conners</c:v>
                </c:pt>
                <c:pt idx="8">
                  <c:v>David Lipsky</c:v>
                </c:pt>
                <c:pt idx="9">
                  <c:v>Doc Redman</c:v>
                </c:pt>
                <c:pt idx="10">
                  <c:v>Ernie Els</c:v>
                </c:pt>
                <c:pt idx="11">
                  <c:v>Jason Kokrak</c:v>
                </c:pt>
                <c:pt idx="12">
                  <c:v>JB Holmes</c:v>
                </c:pt>
                <c:pt idx="13">
                  <c:v>Joel Dahmen</c:v>
                </c:pt>
                <c:pt idx="14">
                  <c:v>Kevin Streelman</c:v>
                </c:pt>
                <c:pt idx="15">
                  <c:v>Lucas Glover</c:v>
                </c:pt>
                <c:pt idx="16">
                  <c:v>Miguel Angel Jimenez</c:v>
                </c:pt>
                <c:pt idx="17">
                  <c:v>Mikko Korhonen</c:v>
                </c:pt>
                <c:pt idx="18">
                  <c:v>Nate Lashley</c:v>
                </c:pt>
                <c:pt idx="19">
                  <c:v>Oliver Wilson</c:v>
                </c:pt>
                <c:pt idx="20">
                  <c:v>Patton Kizzire</c:v>
                </c:pt>
                <c:pt idx="21">
                  <c:v>Paul Waring</c:v>
                </c:pt>
                <c:pt idx="22">
                  <c:v>Richard Sterne</c:v>
                </c:pt>
                <c:pt idx="23">
                  <c:v>Robert Rock</c:v>
                </c:pt>
                <c:pt idx="24">
                  <c:v>Romain Langasque</c:v>
                </c:pt>
                <c:pt idx="25">
                  <c:v>Ryan Palmer</c:v>
                </c:pt>
                <c:pt idx="26">
                  <c:v>Shugo Imahira</c:v>
                </c:pt>
                <c:pt idx="27">
                  <c:v>Sung Kang</c:v>
                </c:pt>
                <c:pt idx="28">
                  <c:v>Tom Lewis</c:v>
                </c:pt>
                <c:pt idx="29">
                  <c:v>Zander Lombard</c:v>
                </c:pt>
              </c:strCache>
            </c:strRef>
          </c:cat>
          <c:val>
            <c:numRef>
              <c:f>TOTALS!$J$3:$J$32</c:f>
              <c:numCache>
                <c:formatCode>General</c:formatCode>
                <c:ptCount val="30"/>
                <c:pt idx="0">
                  <c:v>10</c:v>
                </c:pt>
                <c:pt idx="1">
                  <c:v>5</c:v>
                </c:pt>
                <c:pt idx="2">
                  <c:v>30</c:v>
                </c:pt>
                <c:pt idx="3">
                  <c:v>11</c:v>
                </c:pt>
                <c:pt idx="4">
                  <c:v>3</c:v>
                </c:pt>
                <c:pt idx="5">
                  <c:v>13</c:v>
                </c:pt>
                <c:pt idx="6">
                  <c:v>10</c:v>
                </c:pt>
                <c:pt idx="7">
                  <c:v>20</c:v>
                </c:pt>
                <c:pt idx="8">
                  <c:v>5</c:v>
                </c:pt>
                <c:pt idx="9">
                  <c:v>8</c:v>
                </c:pt>
                <c:pt idx="10">
                  <c:v>6</c:v>
                </c:pt>
                <c:pt idx="11">
                  <c:v>21</c:v>
                </c:pt>
                <c:pt idx="12">
                  <c:v>40</c:v>
                </c:pt>
                <c:pt idx="13">
                  <c:v>6</c:v>
                </c:pt>
                <c:pt idx="14">
                  <c:v>28</c:v>
                </c:pt>
                <c:pt idx="15">
                  <c:v>79</c:v>
                </c:pt>
                <c:pt idx="16">
                  <c:v>9</c:v>
                </c:pt>
                <c:pt idx="17">
                  <c:v>5</c:v>
                </c:pt>
                <c:pt idx="18">
                  <c:v>19</c:v>
                </c:pt>
                <c:pt idx="19">
                  <c:v>8</c:v>
                </c:pt>
                <c:pt idx="20">
                  <c:v>25</c:v>
                </c:pt>
                <c:pt idx="21">
                  <c:v>10</c:v>
                </c:pt>
                <c:pt idx="22">
                  <c:v>4</c:v>
                </c:pt>
                <c:pt idx="23">
                  <c:v>16</c:v>
                </c:pt>
                <c:pt idx="24">
                  <c:v>15</c:v>
                </c:pt>
                <c:pt idx="25">
                  <c:v>40</c:v>
                </c:pt>
                <c:pt idx="26">
                  <c:v>6</c:v>
                </c:pt>
                <c:pt idx="27">
                  <c:v>11</c:v>
                </c:pt>
                <c:pt idx="28">
                  <c:v>14</c:v>
                </c:pt>
                <c:pt idx="29">
                  <c:v>12</c:v>
                </c:pt>
              </c:numCache>
            </c:numRef>
          </c:val>
          <c:extLst>
            <c:ext xmlns:c16="http://schemas.microsoft.com/office/drawing/2014/chart" uri="{C3380CC4-5D6E-409C-BE32-E72D297353CC}">
              <c16:uniqueId val="{00000000-94E8-4215-8633-D7CD23A917AC}"/>
            </c:ext>
          </c:extLst>
        </c:ser>
        <c:dLbls>
          <c:showLegendKey val="0"/>
          <c:showVal val="0"/>
          <c:showCatName val="0"/>
          <c:showSerName val="0"/>
          <c:showPercent val="0"/>
          <c:showBubbleSize val="0"/>
        </c:dLbls>
        <c:gapWidth val="100"/>
        <c:axId val="484144936"/>
        <c:axId val="484145328"/>
      </c:barChart>
      <c:catAx>
        <c:axId val="4841449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84145328"/>
        <c:crosses val="autoZero"/>
        <c:auto val="1"/>
        <c:lblAlgn val="ctr"/>
        <c:lblOffset val="100"/>
        <c:noMultiLvlLbl val="0"/>
      </c:catAx>
      <c:valAx>
        <c:axId val="48414532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a:t>GROUP 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Pt>
            <c:idx val="1"/>
            <c:invertIfNegative val="0"/>
            <c:bubble3D val="0"/>
            <c:extLst>
              <c:ext xmlns:c16="http://schemas.microsoft.com/office/drawing/2014/chart" uri="{C3380CC4-5D6E-409C-BE32-E72D297353CC}">
                <c16:uniqueId val="{00000000-5B78-43CF-8627-3A2E3437016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TOTALS!$I$33:$I$63</c:f>
              <c:strCache>
                <c:ptCount val="31"/>
                <c:pt idx="0">
                  <c:v>Andrew Wilson</c:v>
                </c:pt>
                <c:pt idx="1">
                  <c:v>Ashton Turner</c:v>
                </c:pt>
                <c:pt idx="2">
                  <c:v>Austin Connelly</c:v>
                </c:pt>
                <c:pt idx="3">
                  <c:v>Callum Shinkwin</c:v>
                </c:pt>
                <c:pt idx="4">
                  <c:v>Connor Syme</c:v>
                </c:pt>
                <c:pt idx="5">
                  <c:v>Darren Clarke</c:v>
                </c:pt>
                <c:pt idx="6">
                  <c:v>David Duval</c:v>
                </c:pt>
                <c:pt idx="7">
                  <c:v>Dimitrio Papadatos</c:v>
                </c:pt>
                <c:pt idx="8">
                  <c:v>Dongkyu Jang</c:v>
                </c:pt>
                <c:pt idx="9">
                  <c:v>Doyeob Mun</c:v>
                </c:pt>
                <c:pt idx="10">
                  <c:v>Garrick Porteous</c:v>
                </c:pt>
                <c:pt idx="11">
                  <c:v>Gunn Charoenkul</c:v>
                </c:pt>
                <c:pt idx="12">
                  <c:v>Inn Choon Hwang</c:v>
                </c:pt>
                <c:pt idx="13">
                  <c:v>Isidro Benitez</c:v>
                </c:pt>
                <c:pt idx="14">
                  <c:v>Jack Senior</c:v>
                </c:pt>
                <c:pt idx="15">
                  <c:v>Jake McLeod</c:v>
                </c:pt>
                <c:pt idx="16">
                  <c:v>Kurt Kitayama</c:v>
                </c:pt>
                <c:pt idx="17">
                  <c:v>Matthew Baldwin</c:v>
                </c:pt>
                <c:pt idx="18">
                  <c:v>Mikumu Horikawa</c:v>
                </c:pt>
                <c:pt idx="19">
                  <c:v>Paul Lawrie</c:v>
                </c:pt>
                <c:pt idx="20">
                  <c:v>Prom Meesawat</c:v>
                </c:pt>
                <c:pt idx="21">
                  <c:v>Sam Locke</c:v>
                </c:pt>
                <c:pt idx="22">
                  <c:v>Sang Hyun Park</c:v>
                </c:pt>
                <c:pt idx="23">
                  <c:v>Shaun Norris</c:v>
                </c:pt>
                <c:pt idx="24">
                  <c:v>Shubhankar Sharma</c:v>
                </c:pt>
                <c:pt idx="25">
                  <c:v>Stewart Cink</c:v>
                </c:pt>
                <c:pt idx="26">
                  <c:v>Tom Lehman</c:v>
                </c:pt>
                <c:pt idx="27">
                  <c:v>Yoshinori Fujimoto</c:v>
                </c:pt>
                <c:pt idx="28">
                  <c:v>Yosuje Asaji</c:v>
                </c:pt>
                <c:pt idx="29">
                  <c:v>Yuki Inamori</c:v>
                </c:pt>
                <c:pt idx="30">
                  <c:v>Yuta Ikeda</c:v>
                </c:pt>
              </c:strCache>
            </c:strRef>
          </c:cat>
          <c:val>
            <c:numRef>
              <c:f>TOTALS!$J$33:$J$63</c:f>
              <c:numCache>
                <c:formatCode>General</c:formatCode>
                <c:ptCount val="31"/>
                <c:pt idx="0">
                  <c:v>7</c:v>
                </c:pt>
                <c:pt idx="1">
                  <c:v>9</c:v>
                </c:pt>
                <c:pt idx="2">
                  <c:v>26</c:v>
                </c:pt>
                <c:pt idx="3">
                  <c:v>26</c:v>
                </c:pt>
                <c:pt idx="4">
                  <c:v>29</c:v>
                </c:pt>
                <c:pt idx="5">
                  <c:v>32</c:v>
                </c:pt>
                <c:pt idx="6">
                  <c:v>6</c:v>
                </c:pt>
                <c:pt idx="7">
                  <c:v>9</c:v>
                </c:pt>
                <c:pt idx="8">
                  <c:v>4</c:v>
                </c:pt>
                <c:pt idx="9">
                  <c:v>3</c:v>
                </c:pt>
                <c:pt idx="10">
                  <c:v>7</c:v>
                </c:pt>
                <c:pt idx="11">
                  <c:v>9</c:v>
                </c:pt>
                <c:pt idx="12">
                  <c:v>1</c:v>
                </c:pt>
                <c:pt idx="13">
                  <c:v>2</c:v>
                </c:pt>
                <c:pt idx="14">
                  <c:v>2</c:v>
                </c:pt>
                <c:pt idx="15">
                  <c:v>13</c:v>
                </c:pt>
                <c:pt idx="16">
                  <c:v>47</c:v>
                </c:pt>
                <c:pt idx="17">
                  <c:v>17</c:v>
                </c:pt>
                <c:pt idx="18">
                  <c:v>11</c:v>
                </c:pt>
                <c:pt idx="19">
                  <c:v>11</c:v>
                </c:pt>
                <c:pt idx="20">
                  <c:v>17</c:v>
                </c:pt>
                <c:pt idx="21">
                  <c:v>17</c:v>
                </c:pt>
                <c:pt idx="22">
                  <c:v>17</c:v>
                </c:pt>
                <c:pt idx="23">
                  <c:v>18</c:v>
                </c:pt>
                <c:pt idx="24">
                  <c:v>31</c:v>
                </c:pt>
                <c:pt idx="25">
                  <c:v>64</c:v>
                </c:pt>
                <c:pt idx="26">
                  <c:v>15</c:v>
                </c:pt>
                <c:pt idx="27">
                  <c:v>4</c:v>
                </c:pt>
                <c:pt idx="28">
                  <c:v>3</c:v>
                </c:pt>
                <c:pt idx="29">
                  <c:v>9</c:v>
                </c:pt>
                <c:pt idx="30">
                  <c:v>23</c:v>
                </c:pt>
              </c:numCache>
            </c:numRef>
          </c:val>
          <c:extLst>
            <c:ext xmlns:c16="http://schemas.microsoft.com/office/drawing/2014/chart" uri="{C3380CC4-5D6E-409C-BE32-E72D297353CC}">
              <c16:uniqueId val="{00000000-C709-4A5C-8678-F869B1885E11}"/>
            </c:ext>
          </c:extLst>
        </c:ser>
        <c:dLbls>
          <c:showLegendKey val="0"/>
          <c:showVal val="0"/>
          <c:showCatName val="0"/>
          <c:showSerName val="0"/>
          <c:showPercent val="0"/>
          <c:showBubbleSize val="0"/>
        </c:dLbls>
        <c:gapWidth val="100"/>
        <c:axId val="484146504"/>
        <c:axId val="205604616"/>
      </c:barChart>
      <c:catAx>
        <c:axId val="4841465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205604616"/>
        <c:crosses val="autoZero"/>
        <c:auto val="1"/>
        <c:lblAlgn val="ctr"/>
        <c:lblOffset val="100"/>
        <c:noMultiLvlLbl val="0"/>
      </c:catAx>
      <c:valAx>
        <c:axId val="205604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484146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tabColor rgb="FFFFFF00"/>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FFFF00"/>
  </sheetPr>
  <sheetViews>
    <sheetView zoomScale="8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rgb="FFFFFF00"/>
  </sheetPr>
  <sheetViews>
    <sheetView zoomScale="9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rgb="FFFFFF00"/>
  </sheetPr>
  <sheetViews>
    <sheetView zoomScale="90"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00"/>
  </sheetPr>
  <sheetViews>
    <sheetView zoomScale="10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49433" cy="627551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49433" cy="627551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5308" cy="6291385"/>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5308" cy="629138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6703" cy="628859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L1048205"/>
  <sheetViews>
    <sheetView showGridLines="0" tabSelected="1" zoomScaleNormal="100" workbookViewId="0">
      <pane xSplit="1" ySplit="1" topLeftCell="B2" activePane="bottomRight" state="frozen"/>
      <selection pane="topRight" activeCell="B1" sqref="B1"/>
      <selection pane="bottomLeft" activeCell="A2" sqref="A2"/>
      <selection pane="bottomRight" activeCell="H16" sqref="H16"/>
    </sheetView>
  </sheetViews>
  <sheetFormatPr defaultColWidth="17" defaultRowHeight="10.9" x14ac:dyDescent="0.2"/>
  <cols>
    <col min="1" max="1" width="5.875" style="58" bestFit="1" customWidth="1"/>
    <col min="2" max="2" width="14.875" style="58" bestFit="1" customWidth="1"/>
    <col min="3" max="3" width="27.5" style="58" hidden="1" customWidth="1"/>
    <col min="4" max="4" width="14.875" style="58" hidden="1" customWidth="1"/>
    <col min="5" max="5" width="13.625" style="58" hidden="1" customWidth="1"/>
    <col min="6" max="6" width="8.125" style="58" hidden="1" customWidth="1"/>
    <col min="7" max="7" width="13.125" style="59" hidden="1" customWidth="1"/>
    <col min="8" max="8" width="13.625" style="52" bestFit="1" customWidth="1"/>
    <col min="9" max="9" width="11.25" style="52" bestFit="1" customWidth="1"/>
    <col min="10" max="10" width="9.375" style="52" bestFit="1" customWidth="1"/>
    <col min="11" max="11" width="14" style="52" bestFit="1" customWidth="1"/>
    <col min="12" max="12" width="10.5" style="52" bestFit="1" customWidth="1"/>
    <col min="13" max="13" width="14.875" style="52" bestFit="1" customWidth="1"/>
    <col min="14" max="14" width="10.5" style="52" bestFit="1" customWidth="1"/>
    <col min="15" max="15" width="13.875" style="52" bestFit="1" customWidth="1"/>
    <col min="16" max="16" width="10.5" style="52" bestFit="1" customWidth="1"/>
    <col min="17" max="17" width="14.375" style="52" bestFit="1" customWidth="1"/>
    <col min="18" max="18" width="10.5" style="52" bestFit="1" customWidth="1"/>
    <col min="19" max="19" width="14.375" style="62" bestFit="1" customWidth="1"/>
    <col min="20" max="20" width="10.5" style="52" bestFit="1" customWidth="1"/>
    <col min="21" max="21" width="13.75" style="52" bestFit="1" customWidth="1"/>
    <col min="22" max="22" width="10.5" style="52" bestFit="1" customWidth="1"/>
    <col min="23" max="23" width="16.25" style="52" bestFit="1" customWidth="1"/>
    <col min="24" max="24" width="10.5" style="52" bestFit="1" customWidth="1"/>
    <col min="25" max="25" width="15.375" style="52" bestFit="1" customWidth="1"/>
    <col min="26" max="26" width="10.5" style="52" bestFit="1" customWidth="1"/>
    <col min="27" max="27" width="18" style="52" bestFit="1" customWidth="1"/>
    <col min="28" max="28" width="10.5" style="52" bestFit="1" customWidth="1"/>
    <col min="29" max="29" width="15.875" style="52" bestFit="1" customWidth="1"/>
    <col min="30" max="30" width="10.5" style="52" bestFit="1" customWidth="1"/>
    <col min="31" max="31" width="18" style="52" bestFit="1" customWidth="1"/>
    <col min="32" max="32" width="10.5" style="52" bestFit="1" customWidth="1"/>
    <col min="33" max="33" width="14.625" style="52" bestFit="1" customWidth="1"/>
    <col min="34" max="34" width="10.5" style="52" bestFit="1" customWidth="1"/>
    <col min="35" max="35" width="14.625" style="52" bestFit="1" customWidth="1"/>
    <col min="36" max="36" width="10.5" style="52" bestFit="1" customWidth="1"/>
    <col min="37" max="37" width="14.625" style="52" bestFit="1" customWidth="1"/>
    <col min="38" max="38" width="10.5" style="52" bestFit="1" customWidth="1"/>
    <col min="39" max="16384" width="17" style="52"/>
  </cols>
  <sheetData>
    <row r="1" spans="1:38" s="63" customFormat="1" ht="20.399999999999999" customHeight="1" thickTop="1" thickBot="1" x14ac:dyDescent="0.3">
      <c r="A1" s="60" t="s">
        <v>0</v>
      </c>
      <c r="B1" s="60" t="s">
        <v>44</v>
      </c>
      <c r="C1" s="60" t="s">
        <v>45</v>
      </c>
      <c r="D1" s="61" t="s">
        <v>46</v>
      </c>
      <c r="E1" s="61" t="s">
        <v>47</v>
      </c>
      <c r="F1" s="61" t="s">
        <v>48</v>
      </c>
      <c r="G1" s="50" t="s">
        <v>49</v>
      </c>
      <c r="H1" s="51" t="s">
        <v>43</v>
      </c>
      <c r="I1" s="130" t="s">
        <v>14</v>
      </c>
      <c r="J1" s="131" t="s">
        <v>15</v>
      </c>
      <c r="K1" s="132" t="s">
        <v>16</v>
      </c>
      <c r="L1" s="131" t="s">
        <v>17</v>
      </c>
      <c r="M1" s="132" t="s">
        <v>18</v>
      </c>
      <c r="N1" s="131" t="s">
        <v>260</v>
      </c>
      <c r="O1" s="124" t="s">
        <v>19</v>
      </c>
      <c r="P1" s="125" t="s">
        <v>20</v>
      </c>
      <c r="Q1" s="124" t="s">
        <v>21</v>
      </c>
      <c r="R1" s="125" t="s">
        <v>22</v>
      </c>
      <c r="S1" s="124" t="s">
        <v>23</v>
      </c>
      <c r="T1" s="125" t="s">
        <v>24</v>
      </c>
      <c r="U1" s="120" t="s">
        <v>25</v>
      </c>
      <c r="V1" s="121" t="s">
        <v>26</v>
      </c>
      <c r="W1" s="120" t="s">
        <v>27</v>
      </c>
      <c r="X1" s="121" t="s">
        <v>28</v>
      </c>
      <c r="Y1" s="120" t="s">
        <v>29</v>
      </c>
      <c r="Z1" s="121" t="s">
        <v>30</v>
      </c>
      <c r="AA1" s="114" t="s">
        <v>32</v>
      </c>
      <c r="AB1" s="115" t="s">
        <v>33</v>
      </c>
      <c r="AC1" s="114" t="s">
        <v>34</v>
      </c>
      <c r="AD1" s="115" t="s">
        <v>35</v>
      </c>
      <c r="AE1" s="114" t="s">
        <v>36</v>
      </c>
      <c r="AF1" s="115" t="s">
        <v>31</v>
      </c>
      <c r="AG1" s="109" t="s">
        <v>37</v>
      </c>
      <c r="AH1" s="110" t="s">
        <v>38</v>
      </c>
      <c r="AI1" s="109" t="s">
        <v>39</v>
      </c>
      <c r="AJ1" s="110" t="s">
        <v>40</v>
      </c>
      <c r="AK1" s="109" t="s">
        <v>41</v>
      </c>
      <c r="AL1" s="110" t="s">
        <v>42</v>
      </c>
    </row>
    <row r="2" spans="1:38" ht="11.55" thickTop="1" x14ac:dyDescent="0.2">
      <c r="A2" s="53">
        <v>1</v>
      </c>
      <c r="B2" s="54" t="s">
        <v>131</v>
      </c>
      <c r="C2" s="54" t="s">
        <v>363</v>
      </c>
      <c r="D2" s="54" t="s">
        <v>365</v>
      </c>
      <c r="E2" s="55" t="s">
        <v>366</v>
      </c>
      <c r="F2" s="53" t="s">
        <v>13</v>
      </c>
      <c r="G2" s="56"/>
      <c r="H2" s="57">
        <f t="shared" ref="H2:H33" si="0">SUM(J2)+L2+N2+P2+R2+T2+V2+X2+Z2+AB2+AD2+AF2+AH2+AJ2+AL2</f>
        <v>3511796</v>
      </c>
      <c r="I2" s="133" t="s">
        <v>68</v>
      </c>
      <c r="J2" s="134">
        <f>VLOOKUP(I2,'Money Won'!$1:$1048576,2,FALSE)</f>
        <v>503500</v>
      </c>
      <c r="K2" s="135" t="s">
        <v>54</v>
      </c>
      <c r="L2" s="134">
        <f>VLOOKUP(K2,'Money Won'!$1:$1048576,2,FALSE)</f>
        <v>0</v>
      </c>
      <c r="M2" s="135" t="s">
        <v>69</v>
      </c>
      <c r="N2" s="134">
        <f>VLOOKUP(M2,'Money Won'!$1:$1048576,2,FALSE)</f>
        <v>171700</v>
      </c>
      <c r="O2" s="126" t="s">
        <v>264</v>
      </c>
      <c r="P2" s="127">
        <f>VLOOKUP(O2,'Money Won'!$1:$1048576,2,FALSE)</f>
        <v>503500</v>
      </c>
      <c r="Q2" s="128" t="s">
        <v>258</v>
      </c>
      <c r="R2" s="127">
        <f>VLOOKUP(Q2,'Money Won'!$1:$1048576,2,FALSE)</f>
        <v>56278</v>
      </c>
      <c r="S2" s="129" t="s">
        <v>80</v>
      </c>
      <c r="T2" s="127">
        <f>VLOOKUP(S2,'Money Won'!$1:$1048576,2,FALSE)</f>
        <v>1935000</v>
      </c>
      <c r="U2" s="122" t="s">
        <v>275</v>
      </c>
      <c r="V2" s="123">
        <f>VLOOKUP(U2,'Money Won'!$1:$1048576,2,FALSE)</f>
        <v>0</v>
      </c>
      <c r="W2" s="122" t="s">
        <v>161</v>
      </c>
      <c r="X2" s="123">
        <f>VLOOKUP(W2,'Money Won'!$1:$1048576,2,FALSE)</f>
        <v>36925</v>
      </c>
      <c r="Y2" s="122" t="s">
        <v>162</v>
      </c>
      <c r="Z2" s="123">
        <f>VLOOKUP(Y2,'Money Won'!$1:$1048576,2,FALSE)</f>
        <v>126313</v>
      </c>
      <c r="AA2" s="116" t="s">
        <v>297</v>
      </c>
      <c r="AB2" s="117">
        <f>VLOOKUP(AA2,'Money Won'!$1:$1048576,2,FALSE)</f>
        <v>0</v>
      </c>
      <c r="AC2" s="118" t="s">
        <v>295</v>
      </c>
      <c r="AD2" s="117">
        <f>VLOOKUP(AC2,'Money Won'!$1:$1048576,2,FALSE)</f>
        <v>25800</v>
      </c>
      <c r="AE2" s="118" t="s">
        <v>169</v>
      </c>
      <c r="AF2" s="117">
        <f>VLOOKUP(AE2,'Money Won'!$1:$1048576,2,FALSE)</f>
        <v>0</v>
      </c>
      <c r="AG2" s="111" t="s">
        <v>304</v>
      </c>
      <c r="AH2" s="112">
        <f>VLOOKUP(AG2,'Money Won'!$1:$1048576,2,FALSE)</f>
        <v>26467</v>
      </c>
      <c r="AI2" s="113" t="s">
        <v>325</v>
      </c>
      <c r="AJ2" s="112">
        <f>VLOOKUP(AI2,'Money Won'!$1:$1048576,2,FALSE)</f>
        <v>0</v>
      </c>
      <c r="AK2" s="113" t="s">
        <v>324</v>
      </c>
      <c r="AL2" s="112">
        <f>VLOOKUP(AK2,'Money Won'!$1:$1048576,2,FALSE)</f>
        <v>126313</v>
      </c>
    </row>
    <row r="3" spans="1:38" x14ac:dyDescent="0.2">
      <c r="A3" s="53">
        <v>2</v>
      </c>
      <c r="B3" s="54" t="s">
        <v>356</v>
      </c>
      <c r="C3" s="54" t="s">
        <v>354</v>
      </c>
      <c r="D3" s="54" t="s">
        <v>190</v>
      </c>
      <c r="E3" s="55" t="s">
        <v>174</v>
      </c>
      <c r="F3" s="53" t="s">
        <v>13</v>
      </c>
      <c r="G3" s="56"/>
      <c r="H3" s="57">
        <f t="shared" si="0"/>
        <v>3310176</v>
      </c>
      <c r="I3" s="133" t="s">
        <v>68</v>
      </c>
      <c r="J3" s="134">
        <f>VLOOKUP(I3,'Money Won'!$1:$1048576,2,FALSE)</f>
        <v>503500</v>
      </c>
      <c r="K3" s="135" t="s">
        <v>51</v>
      </c>
      <c r="L3" s="134">
        <f>VLOOKUP(K3,'Money Won'!$1:$1048576,2,FALSE)</f>
        <v>28317</v>
      </c>
      <c r="M3" s="135" t="s">
        <v>63</v>
      </c>
      <c r="N3" s="134">
        <f>VLOOKUP(M3,'Money Won'!$1:$1048576,2,FALSE)</f>
        <v>0</v>
      </c>
      <c r="O3" s="126" t="s">
        <v>149</v>
      </c>
      <c r="P3" s="127">
        <f>VLOOKUP(O3,'Money Won'!$1:$1048576,2,FALSE)</f>
        <v>313000</v>
      </c>
      <c r="Q3" s="128" t="s">
        <v>59</v>
      </c>
      <c r="R3" s="127">
        <f>VLOOKUP(Q3,'Money Won'!$1:$1048576,2,FALSE)</f>
        <v>223000</v>
      </c>
      <c r="S3" s="129" t="s">
        <v>80</v>
      </c>
      <c r="T3" s="127">
        <f>VLOOKUP(S3,'Money Won'!$1:$1048576,2,FALSE)</f>
        <v>1935000</v>
      </c>
      <c r="U3" s="122" t="s">
        <v>94</v>
      </c>
      <c r="V3" s="123">
        <f>VLOOKUP(U3,'Money Won'!$1:$1048576,2,FALSE)</f>
        <v>69875</v>
      </c>
      <c r="W3" s="122" t="s">
        <v>270</v>
      </c>
      <c r="X3" s="123">
        <f>VLOOKUP(W3,'Money Won'!$1:$1048576,2,FALSE)</f>
        <v>28317</v>
      </c>
      <c r="Y3" s="122" t="s">
        <v>267</v>
      </c>
      <c r="Z3" s="123">
        <f>VLOOKUP(Y3,'Money Won'!$1:$1048576,2,FALSE)</f>
        <v>26467</v>
      </c>
      <c r="AA3" s="116" t="s">
        <v>98</v>
      </c>
      <c r="AB3" s="117">
        <f>VLOOKUP(AA3,'Money Won'!$1:$1048576,2,FALSE)</f>
        <v>91350</v>
      </c>
      <c r="AC3" s="118" t="s">
        <v>299</v>
      </c>
      <c r="AD3" s="117">
        <f>VLOOKUP(AC3,'Money Won'!$1:$1048576,2,FALSE)</f>
        <v>0</v>
      </c>
      <c r="AE3" s="118" t="s">
        <v>169</v>
      </c>
      <c r="AF3" s="117">
        <f>VLOOKUP(AE3,'Money Won'!$1:$1048576,2,FALSE)</f>
        <v>0</v>
      </c>
      <c r="AG3" s="111" t="s">
        <v>327</v>
      </c>
      <c r="AH3" s="112">
        <f>VLOOKUP(AG3,'Money Won'!$1:$1048576,2,FALSE)</f>
        <v>91350</v>
      </c>
      <c r="AI3" s="113" t="s">
        <v>320</v>
      </c>
      <c r="AJ3" s="112">
        <f>VLOOKUP(AI3,'Money Won'!$1:$1048576,2,FALSE)</f>
        <v>0</v>
      </c>
      <c r="AK3" s="113" t="s">
        <v>328</v>
      </c>
      <c r="AL3" s="112">
        <f>VLOOKUP(AK3,'Money Won'!$1:$1048576,2,FALSE)</f>
        <v>0</v>
      </c>
    </row>
    <row r="4" spans="1:38" x14ac:dyDescent="0.2">
      <c r="A4" s="53">
        <v>3</v>
      </c>
      <c r="B4" s="54" t="s">
        <v>136</v>
      </c>
      <c r="C4" s="54" t="s">
        <v>512</v>
      </c>
      <c r="D4" s="54" t="s">
        <v>136</v>
      </c>
      <c r="E4" s="55" t="s">
        <v>174</v>
      </c>
      <c r="F4" s="53" t="s">
        <v>13</v>
      </c>
      <c r="G4" s="56"/>
      <c r="H4" s="57">
        <f t="shared" si="0"/>
        <v>3155995</v>
      </c>
      <c r="I4" s="133" t="s">
        <v>68</v>
      </c>
      <c r="J4" s="134">
        <f>VLOOKUP(I4,'Money Won'!$1:$1048576,2,FALSE)</f>
        <v>503500</v>
      </c>
      <c r="K4" s="135" t="s">
        <v>55</v>
      </c>
      <c r="L4" s="134">
        <f>VLOOKUP(K4,'Money Won'!$1:$1048576,2,FALSE)</f>
        <v>171700</v>
      </c>
      <c r="M4" s="135" t="s">
        <v>63</v>
      </c>
      <c r="N4" s="134">
        <f>VLOOKUP(M4,'Money Won'!$1:$1048576,2,FALSE)</f>
        <v>0</v>
      </c>
      <c r="O4" s="126" t="s">
        <v>80</v>
      </c>
      <c r="P4" s="127">
        <f>VLOOKUP(O4,'Money Won'!$1:$1048576,2,FALSE)</f>
        <v>1935000</v>
      </c>
      <c r="Q4" s="128" t="s">
        <v>265</v>
      </c>
      <c r="R4" s="127">
        <f>VLOOKUP(Q4,'Money Won'!$1:$1048576,2,FALSE)</f>
        <v>28317</v>
      </c>
      <c r="S4" s="129" t="s">
        <v>91</v>
      </c>
      <c r="T4" s="127">
        <f>VLOOKUP(S4,'Money Won'!$1:$1048576,2,FALSE)</f>
        <v>0</v>
      </c>
      <c r="U4" s="122" t="s">
        <v>277</v>
      </c>
      <c r="V4" s="123">
        <f>VLOOKUP(U4,'Money Won'!$1:$1048576,2,FALSE)</f>
        <v>0</v>
      </c>
      <c r="W4" s="122" t="s">
        <v>94</v>
      </c>
      <c r="X4" s="123">
        <f>VLOOKUP(W4,'Money Won'!$1:$1048576,2,FALSE)</f>
        <v>69875</v>
      </c>
      <c r="Y4" s="122" t="s">
        <v>273</v>
      </c>
      <c r="Z4" s="123">
        <f>VLOOKUP(Y4,'Money Won'!$1:$1048576,2,FALSE)</f>
        <v>0</v>
      </c>
      <c r="AA4" s="116" t="s">
        <v>98</v>
      </c>
      <c r="AB4" s="117">
        <f>VLOOKUP(AA4,'Money Won'!$1:$1048576,2,FALSE)</f>
        <v>91350</v>
      </c>
      <c r="AC4" s="118" t="s">
        <v>301</v>
      </c>
      <c r="AD4" s="117">
        <f>VLOOKUP(AC4,'Money Won'!$1:$1048576,2,FALSE)</f>
        <v>171700</v>
      </c>
      <c r="AE4" s="118" t="s">
        <v>288</v>
      </c>
      <c r="AF4" s="117">
        <f>VLOOKUP(AE4,'Money Won'!$1:$1048576,2,FALSE)</f>
        <v>56278</v>
      </c>
      <c r="AG4" s="111" t="s">
        <v>307</v>
      </c>
      <c r="AH4" s="112">
        <f>VLOOKUP(AG4,'Money Won'!$1:$1048576,2,FALSE)</f>
        <v>0</v>
      </c>
      <c r="AI4" s="113" t="s">
        <v>306</v>
      </c>
      <c r="AJ4" s="112">
        <f>VLOOKUP(AI4,'Money Won'!$1:$1048576,2,FALSE)</f>
        <v>36925</v>
      </c>
      <c r="AK4" s="113" t="s">
        <v>327</v>
      </c>
      <c r="AL4" s="112">
        <f>VLOOKUP(AK4,'Money Won'!$1:$1048576,2,FALSE)</f>
        <v>91350</v>
      </c>
    </row>
    <row r="5" spans="1:38" x14ac:dyDescent="0.2">
      <c r="A5" s="53">
        <v>4</v>
      </c>
      <c r="B5" s="54" t="s">
        <v>103</v>
      </c>
      <c r="C5" s="54" t="s">
        <v>180</v>
      </c>
      <c r="D5" s="54" t="s">
        <v>103</v>
      </c>
      <c r="E5" s="55" t="s">
        <v>174</v>
      </c>
      <c r="F5" s="53" t="s">
        <v>13</v>
      </c>
      <c r="G5" s="56"/>
      <c r="H5" s="57">
        <f t="shared" si="0"/>
        <v>3144909</v>
      </c>
      <c r="I5" s="133" t="s">
        <v>57</v>
      </c>
      <c r="J5" s="134">
        <f>VLOOKUP(I5,'Money Won'!$1:$1048576,2,FALSE)</f>
        <v>91350</v>
      </c>
      <c r="K5" s="135" t="s">
        <v>52</v>
      </c>
      <c r="L5" s="134">
        <f>VLOOKUP(K5,'Money Won'!$1:$1048576,2,FALSE)</f>
        <v>91350</v>
      </c>
      <c r="M5" s="135" t="s">
        <v>51</v>
      </c>
      <c r="N5" s="134">
        <f>VLOOKUP(M5,'Money Won'!$1:$1048576,2,FALSE)</f>
        <v>28317</v>
      </c>
      <c r="O5" s="126" t="s">
        <v>67</v>
      </c>
      <c r="P5" s="127">
        <f>VLOOKUP(O5,'Money Won'!$1:$1048576,2,FALSE)</f>
        <v>0</v>
      </c>
      <c r="Q5" s="128" t="s">
        <v>80</v>
      </c>
      <c r="R5" s="127">
        <f>VLOOKUP(Q5,'Money Won'!$1:$1048576,2,FALSE)</f>
        <v>1935000</v>
      </c>
      <c r="S5" s="129" t="s">
        <v>97</v>
      </c>
      <c r="T5" s="127">
        <f>VLOOKUP(S5,'Money Won'!$1:$1048576,2,FALSE)</f>
        <v>718000</v>
      </c>
      <c r="U5" s="122" t="s">
        <v>160</v>
      </c>
      <c r="V5" s="123">
        <f>VLOOKUP(U5,'Money Won'!$1:$1048576,2,FALSE)</f>
        <v>91350</v>
      </c>
      <c r="W5" s="122" t="s">
        <v>270</v>
      </c>
      <c r="X5" s="123">
        <f>VLOOKUP(W5,'Money Won'!$1:$1048576,2,FALSE)</f>
        <v>28317</v>
      </c>
      <c r="Y5" s="122" t="s">
        <v>94</v>
      </c>
      <c r="Z5" s="123">
        <f>VLOOKUP(Y5,'Money Won'!$1:$1048576,2,FALSE)</f>
        <v>69875</v>
      </c>
      <c r="AA5" s="116" t="s">
        <v>98</v>
      </c>
      <c r="AB5" s="117">
        <f>VLOOKUP(AA5,'Money Won'!$1:$1048576,2,FALSE)</f>
        <v>91350</v>
      </c>
      <c r="AC5" s="118" t="s">
        <v>282</v>
      </c>
      <c r="AD5" s="117">
        <f>VLOOKUP(AC5,'Money Won'!$1:$1048576,2,FALSE)</f>
        <v>0</v>
      </c>
      <c r="AE5" s="118" t="s">
        <v>169</v>
      </c>
      <c r="AF5" s="117">
        <f>VLOOKUP(AE5,'Money Won'!$1:$1048576,2,FALSE)</f>
        <v>0</v>
      </c>
      <c r="AG5" s="111" t="s">
        <v>323</v>
      </c>
      <c r="AH5" s="112">
        <f>VLOOKUP(AG5,'Money Won'!$1:$1048576,2,FALSE)</f>
        <v>0</v>
      </c>
      <c r="AI5" s="113" t="s">
        <v>308</v>
      </c>
      <c r="AJ5" s="112">
        <f>VLOOKUP(AI5,'Money Won'!$1:$1048576,2,FALSE)</f>
        <v>0</v>
      </c>
      <c r="AK5" s="113" t="s">
        <v>305</v>
      </c>
      <c r="AL5" s="112">
        <f>VLOOKUP(AK5,'Money Won'!$1:$1048576,2,FALSE)</f>
        <v>0</v>
      </c>
    </row>
    <row r="6" spans="1:38" x14ac:dyDescent="0.2">
      <c r="A6" s="53">
        <v>5</v>
      </c>
      <c r="B6" s="54" t="s">
        <v>191</v>
      </c>
      <c r="C6" s="54" t="s">
        <v>401</v>
      </c>
      <c r="D6" s="54" t="s">
        <v>191</v>
      </c>
      <c r="E6" s="55" t="s">
        <v>174</v>
      </c>
      <c r="F6" s="53" t="s">
        <v>13</v>
      </c>
      <c r="G6" s="56"/>
      <c r="H6" s="57">
        <f t="shared" si="0"/>
        <v>3135968</v>
      </c>
      <c r="I6" s="133" t="s">
        <v>68</v>
      </c>
      <c r="J6" s="134">
        <f>VLOOKUP(I6,'Money Won'!$1:$1048576,2,FALSE)</f>
        <v>503500</v>
      </c>
      <c r="K6" s="135" t="s">
        <v>55</v>
      </c>
      <c r="L6" s="134">
        <f>VLOOKUP(K6,'Money Won'!$1:$1048576,2,FALSE)</f>
        <v>171700</v>
      </c>
      <c r="M6" s="135" t="s">
        <v>83</v>
      </c>
      <c r="N6" s="134">
        <f>VLOOKUP(M6,'Money Won'!$1:$1048576,2,FALSE)</f>
        <v>36925</v>
      </c>
      <c r="O6" s="126" t="s">
        <v>80</v>
      </c>
      <c r="P6" s="127">
        <f>VLOOKUP(O6,'Money Won'!$1:$1048576,2,FALSE)</f>
        <v>1935000</v>
      </c>
      <c r="Q6" s="128" t="s">
        <v>266</v>
      </c>
      <c r="R6" s="127">
        <f>VLOOKUP(Q6,'Money Won'!$1:$1048576,2,FALSE)</f>
        <v>36925</v>
      </c>
      <c r="S6" s="129" t="s">
        <v>77</v>
      </c>
      <c r="T6" s="127">
        <f>VLOOKUP(S6,'Money Won'!$1:$1048576,2,FALSE)</f>
        <v>91350</v>
      </c>
      <c r="U6" s="122" t="s">
        <v>165</v>
      </c>
      <c r="V6" s="123">
        <f>VLOOKUP(U6,'Money Won'!$1:$1048576,2,FALSE)</f>
        <v>25088</v>
      </c>
      <c r="W6" s="122" t="s">
        <v>87</v>
      </c>
      <c r="X6" s="123">
        <f>VLOOKUP(W6,'Money Won'!$1:$1048576,2,FALSE)</f>
        <v>0</v>
      </c>
      <c r="Y6" s="122" t="s">
        <v>162</v>
      </c>
      <c r="Z6" s="123">
        <f>VLOOKUP(Y6,'Money Won'!$1:$1048576,2,FALSE)</f>
        <v>126313</v>
      </c>
      <c r="AA6" s="116" t="s">
        <v>290</v>
      </c>
      <c r="AB6" s="117">
        <f>VLOOKUP(AA6,'Money Won'!$1:$1048576,2,FALSE)</f>
        <v>26467</v>
      </c>
      <c r="AC6" s="118" t="s">
        <v>98</v>
      </c>
      <c r="AD6" s="117">
        <f>VLOOKUP(AC6,'Money Won'!$1:$1048576,2,FALSE)</f>
        <v>91350</v>
      </c>
      <c r="AE6" s="118" t="s">
        <v>299</v>
      </c>
      <c r="AF6" s="117">
        <f>VLOOKUP(AE6,'Money Won'!$1:$1048576,2,FALSE)</f>
        <v>0</v>
      </c>
      <c r="AG6" s="111" t="s">
        <v>323</v>
      </c>
      <c r="AH6" s="112">
        <f>VLOOKUP(AG6,'Money Won'!$1:$1048576,2,FALSE)</f>
        <v>0</v>
      </c>
      <c r="AI6" s="113" t="s">
        <v>319</v>
      </c>
      <c r="AJ6" s="112">
        <f>VLOOKUP(AI6,'Money Won'!$1:$1048576,2,FALSE)</f>
        <v>0</v>
      </c>
      <c r="AK6" s="113" t="s">
        <v>327</v>
      </c>
      <c r="AL6" s="112">
        <f>VLOOKUP(AK6,'Money Won'!$1:$1048576,2,FALSE)</f>
        <v>91350</v>
      </c>
    </row>
    <row r="7" spans="1:38" x14ac:dyDescent="0.2">
      <c r="A7" s="53">
        <v>6</v>
      </c>
      <c r="B7" s="54" t="s">
        <v>460</v>
      </c>
      <c r="C7" s="54" t="s">
        <v>459</v>
      </c>
      <c r="D7" s="54" t="s">
        <v>460</v>
      </c>
      <c r="E7" s="55" t="s">
        <v>174</v>
      </c>
      <c r="F7" s="53" t="s">
        <v>13</v>
      </c>
      <c r="G7" s="56"/>
      <c r="H7" s="57">
        <f t="shared" si="0"/>
        <v>3132059</v>
      </c>
      <c r="I7" s="133" t="s">
        <v>68</v>
      </c>
      <c r="J7" s="134">
        <f>VLOOKUP(I7,'Money Won'!$1:$1048576,2,FALSE)</f>
        <v>503500</v>
      </c>
      <c r="K7" s="135" t="s">
        <v>76</v>
      </c>
      <c r="L7" s="134">
        <f>VLOOKUP(K7,'Money Won'!$1:$1048576,2,FALSE)</f>
        <v>36925</v>
      </c>
      <c r="M7" s="135" t="s">
        <v>63</v>
      </c>
      <c r="N7" s="134">
        <f>VLOOKUP(M7,'Money Won'!$1:$1048576,2,FALSE)</f>
        <v>0</v>
      </c>
      <c r="O7" s="126" t="s">
        <v>92</v>
      </c>
      <c r="P7" s="127">
        <f>VLOOKUP(O7,'Money Won'!$1:$1048576,2,FALSE)</f>
        <v>26467</v>
      </c>
      <c r="Q7" s="128" t="s">
        <v>80</v>
      </c>
      <c r="R7" s="127">
        <f>VLOOKUP(Q7,'Money Won'!$1:$1048576,2,FALSE)</f>
        <v>1935000</v>
      </c>
      <c r="S7" s="129" t="s">
        <v>91</v>
      </c>
      <c r="T7" s="127">
        <f>VLOOKUP(S7,'Money Won'!$1:$1048576,2,FALSE)</f>
        <v>0</v>
      </c>
      <c r="U7" s="122" t="s">
        <v>160</v>
      </c>
      <c r="V7" s="123">
        <f>VLOOKUP(U7,'Money Won'!$1:$1048576,2,FALSE)</f>
        <v>91350</v>
      </c>
      <c r="W7" s="122" t="s">
        <v>272</v>
      </c>
      <c r="X7" s="123">
        <f>VLOOKUP(W7,'Money Won'!$1:$1048576,2,FALSE)</f>
        <v>0</v>
      </c>
      <c r="Y7" s="122" t="s">
        <v>341</v>
      </c>
      <c r="Z7" s="123">
        <f>VLOOKUP(Y7,'Money Won'!$1:$1048576,2,FALSE)</f>
        <v>313000</v>
      </c>
      <c r="AA7" s="116" t="s">
        <v>301</v>
      </c>
      <c r="AB7" s="117">
        <f>VLOOKUP(AA7,'Money Won'!$1:$1048576,2,FALSE)</f>
        <v>171700</v>
      </c>
      <c r="AC7" s="118" t="s">
        <v>294</v>
      </c>
      <c r="AD7" s="117">
        <f>VLOOKUP(AC7,'Money Won'!$1:$1048576,2,FALSE)</f>
        <v>0</v>
      </c>
      <c r="AE7" s="118" t="s">
        <v>298</v>
      </c>
      <c r="AF7" s="117">
        <f>VLOOKUP(AE7,'Money Won'!$1:$1048576,2,FALSE)</f>
        <v>25800</v>
      </c>
      <c r="AG7" s="111" t="s">
        <v>326</v>
      </c>
      <c r="AH7" s="112">
        <f>VLOOKUP(AG7,'Money Won'!$1:$1048576,2,FALSE)</f>
        <v>28317</v>
      </c>
      <c r="AI7" s="113" t="s">
        <v>319</v>
      </c>
      <c r="AJ7" s="112">
        <f>VLOOKUP(AI7,'Money Won'!$1:$1048576,2,FALSE)</f>
        <v>0</v>
      </c>
      <c r="AK7" s="113" t="s">
        <v>322</v>
      </c>
      <c r="AL7" s="112">
        <f>VLOOKUP(AK7,'Money Won'!$1:$1048576,2,FALSE)</f>
        <v>0</v>
      </c>
    </row>
    <row r="8" spans="1:38" x14ac:dyDescent="0.2">
      <c r="A8" s="53">
        <v>7</v>
      </c>
      <c r="B8" s="54" t="s">
        <v>102</v>
      </c>
      <c r="C8" s="54" t="s">
        <v>175</v>
      </c>
      <c r="D8" s="54" t="s">
        <v>102</v>
      </c>
      <c r="E8" s="55" t="s">
        <v>174</v>
      </c>
      <c r="F8" s="53" t="s">
        <v>13</v>
      </c>
      <c r="G8" s="56"/>
      <c r="H8" s="57">
        <f t="shared" si="0"/>
        <v>2990953</v>
      </c>
      <c r="I8" s="133" t="s">
        <v>52</v>
      </c>
      <c r="J8" s="134">
        <f>VLOOKUP(I8,'Money Won'!$1:$1048576,2,FALSE)</f>
        <v>91350</v>
      </c>
      <c r="K8" s="135" t="s">
        <v>55</v>
      </c>
      <c r="L8" s="134">
        <f>VLOOKUP(K8,'Money Won'!$1:$1048576,2,FALSE)</f>
        <v>171700</v>
      </c>
      <c r="M8" s="135" t="s">
        <v>68</v>
      </c>
      <c r="N8" s="134">
        <f>VLOOKUP(M8,'Money Won'!$1:$1048576,2,FALSE)</f>
        <v>503500</v>
      </c>
      <c r="O8" s="126" t="s">
        <v>263</v>
      </c>
      <c r="P8" s="127">
        <f>VLOOKUP(O8,'Money Won'!$1:$1048576,2,FALSE)</f>
        <v>24625</v>
      </c>
      <c r="Q8" s="128" t="s">
        <v>262</v>
      </c>
      <c r="R8" s="127">
        <f>VLOOKUP(Q8,'Money Won'!$1:$1048576,2,FALSE)</f>
        <v>0</v>
      </c>
      <c r="S8" s="129" t="s">
        <v>80</v>
      </c>
      <c r="T8" s="127">
        <f>VLOOKUP(S8,'Money Won'!$1:$1048576,2,FALSE)</f>
        <v>1935000</v>
      </c>
      <c r="U8" s="122" t="s">
        <v>160</v>
      </c>
      <c r="V8" s="123">
        <f>VLOOKUP(U8,'Money Won'!$1:$1048576,2,FALSE)</f>
        <v>91350</v>
      </c>
      <c r="W8" s="122" t="s">
        <v>272</v>
      </c>
      <c r="X8" s="123">
        <f>VLOOKUP(W8,'Money Won'!$1:$1048576,2,FALSE)</f>
        <v>0</v>
      </c>
      <c r="Y8" s="122" t="s">
        <v>273</v>
      </c>
      <c r="Z8" s="123">
        <f>VLOOKUP(Y8,'Money Won'!$1:$1048576,2,FALSE)</f>
        <v>0</v>
      </c>
      <c r="AA8" s="116" t="s">
        <v>167</v>
      </c>
      <c r="AB8" s="117">
        <f>VLOOKUP(AA8,'Money Won'!$1:$1048576,2,FALSE)</f>
        <v>0</v>
      </c>
      <c r="AC8" s="118" t="s">
        <v>295</v>
      </c>
      <c r="AD8" s="117">
        <f>VLOOKUP(AC8,'Money Won'!$1:$1048576,2,FALSE)</f>
        <v>25800</v>
      </c>
      <c r="AE8" s="118" t="s">
        <v>288</v>
      </c>
      <c r="AF8" s="117">
        <f>VLOOKUP(AE8,'Money Won'!$1:$1048576,2,FALSE)</f>
        <v>56278</v>
      </c>
      <c r="AG8" s="111" t="s">
        <v>325</v>
      </c>
      <c r="AH8" s="112">
        <f>VLOOKUP(AG8,'Money Won'!$1:$1048576,2,FALSE)</f>
        <v>0</v>
      </c>
      <c r="AI8" s="113" t="s">
        <v>307</v>
      </c>
      <c r="AJ8" s="112">
        <f>VLOOKUP(AI8,'Money Won'!$1:$1048576,2,FALSE)</f>
        <v>0</v>
      </c>
      <c r="AK8" s="113" t="s">
        <v>327</v>
      </c>
      <c r="AL8" s="112">
        <f>VLOOKUP(AK8,'Money Won'!$1:$1048576,2,FALSE)</f>
        <v>91350</v>
      </c>
    </row>
    <row r="9" spans="1:38" x14ac:dyDescent="0.2">
      <c r="A9" s="53">
        <v>8</v>
      </c>
      <c r="B9" s="54" t="s">
        <v>133</v>
      </c>
      <c r="C9" s="54" t="s">
        <v>456</v>
      </c>
      <c r="D9" s="54" t="s">
        <v>457</v>
      </c>
      <c r="E9" s="55" t="s">
        <v>174</v>
      </c>
      <c r="F9" s="53" t="s">
        <v>13</v>
      </c>
      <c r="G9" s="56"/>
      <c r="H9" s="57">
        <f t="shared" si="0"/>
        <v>2982099</v>
      </c>
      <c r="I9" s="133" t="s">
        <v>68</v>
      </c>
      <c r="J9" s="134">
        <f>VLOOKUP(I9,'Money Won'!$1:$1048576,2,FALSE)</f>
        <v>503500</v>
      </c>
      <c r="K9" s="135" t="s">
        <v>57</v>
      </c>
      <c r="L9" s="134">
        <f>VLOOKUP(K9,'Money Won'!$1:$1048576,2,FALSE)</f>
        <v>91350</v>
      </c>
      <c r="M9" s="135" t="s">
        <v>55</v>
      </c>
      <c r="N9" s="134">
        <f>VLOOKUP(M9,'Money Won'!$1:$1048576,2,FALSE)</f>
        <v>171700</v>
      </c>
      <c r="O9" s="126" t="s">
        <v>80</v>
      </c>
      <c r="P9" s="127">
        <f>VLOOKUP(O9,'Money Won'!$1:$1048576,2,FALSE)</f>
        <v>1935000</v>
      </c>
      <c r="Q9" s="128" t="s">
        <v>91</v>
      </c>
      <c r="R9" s="127">
        <f>VLOOKUP(Q9,'Money Won'!$1:$1048576,2,FALSE)</f>
        <v>0</v>
      </c>
      <c r="S9" s="129" t="s">
        <v>84</v>
      </c>
      <c r="T9" s="127">
        <f>VLOOKUP(S9,'Money Won'!$1:$1048576,2,FALSE)</f>
        <v>0</v>
      </c>
      <c r="U9" s="122" t="s">
        <v>93</v>
      </c>
      <c r="V9" s="123">
        <f>VLOOKUP(U9,'Money Won'!$1:$1048576,2,FALSE)</f>
        <v>0</v>
      </c>
      <c r="W9" s="122" t="s">
        <v>165</v>
      </c>
      <c r="X9" s="123">
        <f>VLOOKUP(W9,'Money Won'!$1:$1048576,2,FALSE)</f>
        <v>25088</v>
      </c>
      <c r="Y9" s="122" t="s">
        <v>95</v>
      </c>
      <c r="Z9" s="123">
        <f>VLOOKUP(Y9,'Money Won'!$1:$1048576,2,FALSE)</f>
        <v>56278</v>
      </c>
      <c r="AA9" s="116" t="s">
        <v>98</v>
      </c>
      <c r="AB9" s="117">
        <f>VLOOKUP(AA9,'Money Won'!$1:$1048576,2,FALSE)</f>
        <v>91350</v>
      </c>
      <c r="AC9" s="118" t="s">
        <v>289</v>
      </c>
      <c r="AD9" s="117">
        <f>VLOOKUP(AC9,'Money Won'!$1:$1048576,2,FALSE)</f>
        <v>25088</v>
      </c>
      <c r="AE9" s="118" t="s">
        <v>90</v>
      </c>
      <c r="AF9" s="117">
        <f>VLOOKUP(AE9,'Money Won'!$1:$1048576,2,FALSE)</f>
        <v>56278</v>
      </c>
      <c r="AG9" s="111" t="s">
        <v>305</v>
      </c>
      <c r="AH9" s="112">
        <f>VLOOKUP(AG9,'Money Won'!$1:$1048576,2,FALSE)</f>
        <v>0</v>
      </c>
      <c r="AI9" s="113" t="s">
        <v>308</v>
      </c>
      <c r="AJ9" s="112">
        <f>VLOOKUP(AI9,'Money Won'!$1:$1048576,2,FALSE)</f>
        <v>0</v>
      </c>
      <c r="AK9" s="113" t="s">
        <v>304</v>
      </c>
      <c r="AL9" s="112">
        <f>VLOOKUP(AK9,'Money Won'!$1:$1048576,2,FALSE)</f>
        <v>26467</v>
      </c>
    </row>
    <row r="10" spans="1:38" x14ac:dyDescent="0.2">
      <c r="A10" s="53">
        <v>9</v>
      </c>
      <c r="B10" s="54" t="s">
        <v>344</v>
      </c>
      <c r="C10" s="54" t="s">
        <v>345</v>
      </c>
      <c r="D10" s="54" t="s">
        <v>123</v>
      </c>
      <c r="E10" s="55" t="s">
        <v>174</v>
      </c>
      <c r="F10" s="53" t="s">
        <v>13</v>
      </c>
      <c r="G10" s="56"/>
      <c r="H10" s="57">
        <f t="shared" si="0"/>
        <v>2958980</v>
      </c>
      <c r="I10" s="133" t="s">
        <v>57</v>
      </c>
      <c r="J10" s="134">
        <f>VLOOKUP(I10,'Money Won'!$1:$1048576,2,FALSE)</f>
        <v>91350</v>
      </c>
      <c r="K10" s="135" t="s">
        <v>51</v>
      </c>
      <c r="L10" s="134">
        <f>VLOOKUP(K10,'Money Won'!$1:$1048576,2,FALSE)</f>
        <v>28317</v>
      </c>
      <c r="M10" s="135" t="s">
        <v>63</v>
      </c>
      <c r="N10" s="134">
        <f>VLOOKUP(M10,'Money Won'!$1:$1048576,2,FALSE)</f>
        <v>0</v>
      </c>
      <c r="O10" s="126" t="s">
        <v>80</v>
      </c>
      <c r="P10" s="127">
        <f>VLOOKUP(O10,'Money Won'!$1:$1048576,2,FALSE)</f>
        <v>1935000</v>
      </c>
      <c r="Q10" s="128" t="s">
        <v>75</v>
      </c>
      <c r="R10" s="127">
        <f>VLOOKUP(Q10,'Money Won'!$1:$1048576,2,FALSE)</f>
        <v>0</v>
      </c>
      <c r="S10" s="129" t="s">
        <v>97</v>
      </c>
      <c r="T10" s="127">
        <f>VLOOKUP(S10,'Money Won'!$1:$1048576,2,FALSE)</f>
        <v>718000</v>
      </c>
      <c r="U10" s="122" t="s">
        <v>277</v>
      </c>
      <c r="V10" s="123">
        <f>VLOOKUP(U10,'Money Won'!$1:$1048576,2,FALSE)</f>
        <v>0</v>
      </c>
      <c r="W10" s="122" t="s">
        <v>94</v>
      </c>
      <c r="X10" s="123">
        <f>VLOOKUP(W10,'Money Won'!$1:$1048576,2,FALSE)</f>
        <v>69875</v>
      </c>
      <c r="Y10" s="122" t="s">
        <v>165</v>
      </c>
      <c r="Z10" s="123">
        <f>VLOOKUP(Y10,'Money Won'!$1:$1048576,2,FALSE)</f>
        <v>25088</v>
      </c>
      <c r="AA10" s="116" t="s">
        <v>98</v>
      </c>
      <c r="AB10" s="117">
        <f>VLOOKUP(AA10,'Money Won'!$1:$1048576,2,FALSE)</f>
        <v>91350</v>
      </c>
      <c r="AC10" s="118" t="s">
        <v>259</v>
      </c>
      <c r="AD10" s="117">
        <f>VLOOKUP(AC10,'Money Won'!$1:$1048576,2,FALSE)</f>
        <v>0</v>
      </c>
      <c r="AE10" s="118" t="s">
        <v>299</v>
      </c>
      <c r="AF10" s="117">
        <f>VLOOKUP(AE10,'Money Won'!$1:$1048576,2,FALSE)</f>
        <v>0</v>
      </c>
      <c r="AG10" s="111" t="s">
        <v>307</v>
      </c>
      <c r="AH10" s="112">
        <f>VLOOKUP(AG10,'Money Won'!$1:$1048576,2,FALSE)</f>
        <v>0</v>
      </c>
      <c r="AI10" s="113" t="s">
        <v>308</v>
      </c>
      <c r="AJ10" s="112">
        <f>VLOOKUP(AI10,'Money Won'!$1:$1048576,2,FALSE)</f>
        <v>0</v>
      </c>
      <c r="AK10" s="113" t="s">
        <v>332</v>
      </c>
      <c r="AL10" s="112">
        <f>VLOOKUP(AK10,'Money Won'!$1:$1048576,2,FALSE)</f>
        <v>0</v>
      </c>
    </row>
    <row r="11" spans="1:38" x14ac:dyDescent="0.2">
      <c r="A11" s="53">
        <v>10</v>
      </c>
      <c r="B11" s="54" t="s">
        <v>371</v>
      </c>
      <c r="C11" s="54" t="s">
        <v>370</v>
      </c>
      <c r="D11" s="54" t="s">
        <v>371</v>
      </c>
      <c r="E11" s="55" t="s">
        <v>174</v>
      </c>
      <c r="F11" s="53" t="s">
        <v>13</v>
      </c>
      <c r="G11" s="56"/>
      <c r="H11" s="57">
        <f t="shared" si="0"/>
        <v>2917559</v>
      </c>
      <c r="I11" s="133" t="s">
        <v>68</v>
      </c>
      <c r="J11" s="134">
        <f>VLOOKUP(I11,'Money Won'!$1:$1048576,2,FALSE)</f>
        <v>503500</v>
      </c>
      <c r="K11" s="135" t="s">
        <v>52</v>
      </c>
      <c r="L11" s="134">
        <f>VLOOKUP(K11,'Money Won'!$1:$1048576,2,FALSE)</f>
        <v>91350</v>
      </c>
      <c r="M11" s="135" t="s">
        <v>55</v>
      </c>
      <c r="N11" s="134">
        <f>VLOOKUP(M11,'Money Won'!$1:$1048576,2,FALSE)</f>
        <v>171700</v>
      </c>
      <c r="O11" s="126" t="s">
        <v>92</v>
      </c>
      <c r="P11" s="127">
        <f>VLOOKUP(O11,'Money Won'!$1:$1048576,2,FALSE)</f>
        <v>26467</v>
      </c>
      <c r="Q11" s="128" t="s">
        <v>80</v>
      </c>
      <c r="R11" s="127">
        <f>VLOOKUP(Q11,'Money Won'!$1:$1048576,2,FALSE)</f>
        <v>1935000</v>
      </c>
      <c r="S11" s="129" t="s">
        <v>265</v>
      </c>
      <c r="T11" s="127">
        <f>VLOOKUP(S11,'Money Won'!$1:$1048576,2,FALSE)</f>
        <v>28317</v>
      </c>
      <c r="U11" s="122" t="s">
        <v>94</v>
      </c>
      <c r="V11" s="123">
        <f>VLOOKUP(U11,'Money Won'!$1:$1048576,2,FALSE)</f>
        <v>69875</v>
      </c>
      <c r="W11" s="122" t="s">
        <v>271</v>
      </c>
      <c r="X11" s="123">
        <f>VLOOKUP(W11,'Money Won'!$1:$1048576,2,FALSE)</f>
        <v>0</v>
      </c>
      <c r="Y11" s="122" t="s">
        <v>279</v>
      </c>
      <c r="Z11" s="123">
        <f>VLOOKUP(Y11,'Money Won'!$1:$1048576,2,FALSE)</f>
        <v>0</v>
      </c>
      <c r="AA11" s="116" t="s">
        <v>297</v>
      </c>
      <c r="AB11" s="117">
        <f>VLOOKUP(AA11,'Money Won'!$1:$1048576,2,FALSE)</f>
        <v>0</v>
      </c>
      <c r="AC11" s="118" t="s">
        <v>98</v>
      </c>
      <c r="AD11" s="117">
        <f>VLOOKUP(AC11,'Money Won'!$1:$1048576,2,FALSE)</f>
        <v>91350</v>
      </c>
      <c r="AE11" s="118" t="s">
        <v>281</v>
      </c>
      <c r="AF11" s="117">
        <f>VLOOKUP(AE11,'Money Won'!$1:$1048576,2,FALSE)</f>
        <v>0</v>
      </c>
      <c r="AG11" s="111" t="s">
        <v>318</v>
      </c>
      <c r="AH11" s="112">
        <f>VLOOKUP(AG11,'Money Won'!$1:$1048576,2,FALSE)</f>
        <v>0</v>
      </c>
      <c r="AI11" s="113" t="s">
        <v>319</v>
      </c>
      <c r="AJ11" s="112">
        <f>VLOOKUP(AI11,'Money Won'!$1:$1048576,2,FALSE)</f>
        <v>0</v>
      </c>
      <c r="AK11" s="113" t="s">
        <v>308</v>
      </c>
      <c r="AL11" s="112">
        <f>VLOOKUP(AK11,'Money Won'!$1:$1048576,2,FALSE)</f>
        <v>0</v>
      </c>
    </row>
    <row r="12" spans="1:38" x14ac:dyDescent="0.2">
      <c r="A12" s="53">
        <v>11</v>
      </c>
      <c r="B12" s="54" t="s">
        <v>338</v>
      </c>
      <c r="C12" s="54" t="s">
        <v>242</v>
      </c>
      <c r="D12" s="54" t="s">
        <v>243</v>
      </c>
      <c r="E12" s="55" t="s">
        <v>174</v>
      </c>
      <c r="F12" s="53" t="s">
        <v>13</v>
      </c>
      <c r="G12" s="56"/>
      <c r="H12" s="57">
        <f t="shared" si="0"/>
        <v>2886693</v>
      </c>
      <c r="I12" s="133" t="s">
        <v>68</v>
      </c>
      <c r="J12" s="134">
        <f>VLOOKUP(I12,'Money Won'!$1:$1048576,2,FALSE)</f>
        <v>503500</v>
      </c>
      <c r="K12" s="135" t="s">
        <v>52</v>
      </c>
      <c r="L12" s="134">
        <f>VLOOKUP(K12,'Money Won'!$1:$1048576,2,FALSE)</f>
        <v>91350</v>
      </c>
      <c r="M12" s="135" t="s">
        <v>63</v>
      </c>
      <c r="N12" s="134">
        <f>VLOOKUP(M12,'Money Won'!$1:$1048576,2,FALSE)</f>
        <v>0</v>
      </c>
      <c r="O12" s="126" t="s">
        <v>92</v>
      </c>
      <c r="P12" s="127">
        <f>VLOOKUP(O12,'Money Won'!$1:$1048576,2,FALSE)</f>
        <v>26467</v>
      </c>
      <c r="Q12" s="128" t="s">
        <v>80</v>
      </c>
      <c r="R12" s="127">
        <f>VLOOKUP(Q12,'Money Won'!$1:$1048576,2,FALSE)</f>
        <v>1935000</v>
      </c>
      <c r="S12" s="129" t="s">
        <v>265</v>
      </c>
      <c r="T12" s="127">
        <f>VLOOKUP(S12,'Money Won'!$1:$1048576,2,FALSE)</f>
        <v>28317</v>
      </c>
      <c r="U12" s="122" t="s">
        <v>270</v>
      </c>
      <c r="V12" s="123">
        <f>VLOOKUP(U12,'Money Won'!$1:$1048576,2,FALSE)</f>
        <v>28317</v>
      </c>
      <c r="W12" s="122" t="s">
        <v>279</v>
      </c>
      <c r="X12" s="123">
        <f>VLOOKUP(W12,'Money Won'!$1:$1048576,2,FALSE)</f>
        <v>0</v>
      </c>
      <c r="Y12" s="122" t="s">
        <v>160</v>
      </c>
      <c r="Z12" s="123">
        <f>VLOOKUP(Y12,'Money Won'!$1:$1048576,2,FALSE)</f>
        <v>91350</v>
      </c>
      <c r="AA12" s="116" t="s">
        <v>293</v>
      </c>
      <c r="AB12" s="117">
        <f>VLOOKUP(AA12,'Money Won'!$1:$1048576,2,FALSE)</f>
        <v>0</v>
      </c>
      <c r="AC12" s="118" t="s">
        <v>98</v>
      </c>
      <c r="AD12" s="117">
        <f>VLOOKUP(AC12,'Money Won'!$1:$1048576,2,FALSE)</f>
        <v>91350</v>
      </c>
      <c r="AE12" s="118" t="s">
        <v>298</v>
      </c>
      <c r="AF12" s="117">
        <f>VLOOKUP(AE12,'Money Won'!$1:$1048576,2,FALSE)</f>
        <v>25800</v>
      </c>
      <c r="AG12" s="111" t="s">
        <v>173</v>
      </c>
      <c r="AH12" s="112">
        <f>VLOOKUP(AG12,'Money Won'!$1:$1048576,2,FALSE)</f>
        <v>0</v>
      </c>
      <c r="AI12" s="113" t="s">
        <v>326</v>
      </c>
      <c r="AJ12" s="112">
        <f>VLOOKUP(AI12,'Money Won'!$1:$1048576,2,FALSE)</f>
        <v>28317</v>
      </c>
      <c r="AK12" s="113" t="s">
        <v>306</v>
      </c>
      <c r="AL12" s="112">
        <f>VLOOKUP(AK12,'Money Won'!$1:$1048576,2,FALSE)</f>
        <v>36925</v>
      </c>
    </row>
    <row r="13" spans="1:38" x14ac:dyDescent="0.2">
      <c r="A13" s="53">
        <v>12</v>
      </c>
      <c r="B13" s="54" t="s">
        <v>399</v>
      </c>
      <c r="C13" s="54" t="s">
        <v>400</v>
      </c>
      <c r="D13" s="54" t="s">
        <v>210</v>
      </c>
      <c r="E13" s="55" t="s">
        <v>174</v>
      </c>
      <c r="F13" s="53" t="s">
        <v>13</v>
      </c>
      <c r="G13" s="56"/>
      <c r="H13" s="57">
        <f t="shared" si="0"/>
        <v>2835166</v>
      </c>
      <c r="I13" s="133" t="s">
        <v>68</v>
      </c>
      <c r="J13" s="134">
        <f>VLOOKUP(I13,'Money Won'!$1:$1048576,2,FALSE)</f>
        <v>503500</v>
      </c>
      <c r="K13" s="135" t="s">
        <v>57</v>
      </c>
      <c r="L13" s="134">
        <f>VLOOKUP(K13,'Money Won'!$1:$1048576,2,FALSE)</f>
        <v>91350</v>
      </c>
      <c r="M13" s="135" t="s">
        <v>63</v>
      </c>
      <c r="N13" s="134">
        <f>VLOOKUP(M13,'Money Won'!$1:$1048576,2,FALSE)</f>
        <v>0</v>
      </c>
      <c r="O13" s="126" t="s">
        <v>70</v>
      </c>
      <c r="P13" s="127">
        <f>VLOOKUP(O13,'Money Won'!$1:$1048576,2,FALSE)</f>
        <v>0</v>
      </c>
      <c r="Q13" s="128" t="s">
        <v>88</v>
      </c>
      <c r="R13" s="127">
        <f>VLOOKUP(Q13,'Money Won'!$1:$1048576,2,FALSE)</f>
        <v>0</v>
      </c>
      <c r="S13" s="129" t="s">
        <v>80</v>
      </c>
      <c r="T13" s="127">
        <f>VLOOKUP(S13,'Money Won'!$1:$1048576,2,FALSE)</f>
        <v>1935000</v>
      </c>
      <c r="U13" s="122" t="s">
        <v>72</v>
      </c>
      <c r="V13" s="123">
        <f>VLOOKUP(U13,'Money Won'!$1:$1048576,2,FALSE)</f>
        <v>0</v>
      </c>
      <c r="W13" s="122" t="s">
        <v>94</v>
      </c>
      <c r="X13" s="123">
        <f>VLOOKUP(W13,'Money Won'!$1:$1048576,2,FALSE)</f>
        <v>69875</v>
      </c>
      <c r="Y13" s="122" t="s">
        <v>165</v>
      </c>
      <c r="Z13" s="123">
        <f>VLOOKUP(Y13,'Money Won'!$1:$1048576,2,FALSE)</f>
        <v>25088</v>
      </c>
      <c r="AA13" s="116" t="s">
        <v>292</v>
      </c>
      <c r="AB13" s="117">
        <f>VLOOKUP(AA13,'Money Won'!$1:$1048576,2,FALSE)</f>
        <v>25800</v>
      </c>
      <c r="AC13" s="118" t="s">
        <v>299</v>
      </c>
      <c r="AD13" s="117">
        <f>VLOOKUP(AC13,'Money Won'!$1:$1048576,2,FALSE)</f>
        <v>0</v>
      </c>
      <c r="AE13" s="118" t="s">
        <v>285</v>
      </c>
      <c r="AF13" s="117">
        <f>VLOOKUP(AE13,'Money Won'!$1:$1048576,2,FALSE)</f>
        <v>0</v>
      </c>
      <c r="AG13" s="111" t="s">
        <v>303</v>
      </c>
      <c r="AH13" s="112">
        <f>VLOOKUP(AG13,'Money Won'!$1:$1048576,2,FALSE)</f>
        <v>56278</v>
      </c>
      <c r="AI13" s="113" t="s">
        <v>315</v>
      </c>
      <c r="AJ13" s="112">
        <f>VLOOKUP(AI13,'Money Won'!$1:$1048576,2,FALSE)</f>
        <v>36925</v>
      </c>
      <c r="AK13" s="113" t="s">
        <v>327</v>
      </c>
      <c r="AL13" s="112">
        <f>VLOOKUP(AK13,'Money Won'!$1:$1048576,2,FALSE)</f>
        <v>91350</v>
      </c>
    </row>
    <row r="14" spans="1:38" x14ac:dyDescent="0.2">
      <c r="A14" s="53">
        <v>13</v>
      </c>
      <c r="B14" s="54" t="s">
        <v>493</v>
      </c>
      <c r="C14" s="54" t="s">
        <v>492</v>
      </c>
      <c r="D14" s="54" t="s">
        <v>493</v>
      </c>
      <c r="E14" s="55" t="s">
        <v>174</v>
      </c>
      <c r="F14" s="53" t="s">
        <v>13</v>
      </c>
      <c r="G14" s="56"/>
      <c r="H14" s="57">
        <f t="shared" si="0"/>
        <v>2745317</v>
      </c>
      <c r="I14" s="133" t="s">
        <v>68</v>
      </c>
      <c r="J14" s="134">
        <f>VLOOKUP(I14,'Money Won'!$1:$1048576,2,FALSE)</f>
        <v>503500</v>
      </c>
      <c r="K14" s="135" t="s">
        <v>55</v>
      </c>
      <c r="L14" s="134">
        <f>VLOOKUP(K14,'Money Won'!$1:$1048576,2,FALSE)</f>
        <v>171700</v>
      </c>
      <c r="M14" s="135" t="s">
        <v>63</v>
      </c>
      <c r="N14" s="134">
        <f>VLOOKUP(M14,'Money Won'!$1:$1048576,2,FALSE)</f>
        <v>0</v>
      </c>
      <c r="O14" s="126" t="s">
        <v>80</v>
      </c>
      <c r="P14" s="127">
        <f>VLOOKUP(O14,'Money Won'!$1:$1048576,2,FALSE)</f>
        <v>1935000</v>
      </c>
      <c r="Q14" s="128" t="s">
        <v>82</v>
      </c>
      <c r="R14" s="127">
        <f>VLOOKUP(Q14,'Money Won'!$1:$1048576,2,FALSE)</f>
        <v>69875</v>
      </c>
      <c r="S14" s="129" t="s">
        <v>91</v>
      </c>
      <c r="T14" s="127">
        <f>VLOOKUP(S14,'Money Won'!$1:$1048576,2,FALSE)</f>
        <v>0</v>
      </c>
      <c r="U14" s="122" t="s">
        <v>270</v>
      </c>
      <c r="V14" s="123">
        <f>VLOOKUP(U14,'Money Won'!$1:$1048576,2,FALSE)</f>
        <v>28317</v>
      </c>
      <c r="W14" s="122" t="s">
        <v>85</v>
      </c>
      <c r="X14" s="123">
        <f>VLOOKUP(W14,'Money Won'!$1:$1048576,2,FALSE)</f>
        <v>36925</v>
      </c>
      <c r="Y14" s="122" t="s">
        <v>273</v>
      </c>
      <c r="Z14" s="123">
        <f>VLOOKUP(Y14,'Money Won'!$1:$1048576,2,FALSE)</f>
        <v>0</v>
      </c>
      <c r="AA14" s="116" t="s">
        <v>286</v>
      </c>
      <c r="AB14" s="117">
        <f>VLOOKUP(AA14,'Money Won'!$1:$1048576,2,FALSE)</f>
        <v>0</v>
      </c>
      <c r="AC14" s="118" t="s">
        <v>291</v>
      </c>
      <c r="AD14" s="117">
        <f>VLOOKUP(AC14,'Money Won'!$1:$1048576,2,FALSE)</f>
        <v>0</v>
      </c>
      <c r="AE14" s="118" t="s">
        <v>284</v>
      </c>
      <c r="AF14" s="117">
        <f>VLOOKUP(AE14,'Money Won'!$1:$1048576,2,FALSE)</f>
        <v>0</v>
      </c>
      <c r="AG14" s="111" t="s">
        <v>305</v>
      </c>
      <c r="AH14" s="112">
        <f>VLOOKUP(AG14,'Money Won'!$1:$1048576,2,FALSE)</f>
        <v>0</v>
      </c>
      <c r="AI14" s="113" t="s">
        <v>325</v>
      </c>
      <c r="AJ14" s="112">
        <f>VLOOKUP(AI14,'Money Won'!$1:$1048576,2,FALSE)</f>
        <v>0</v>
      </c>
      <c r="AK14" s="113" t="s">
        <v>314</v>
      </c>
      <c r="AL14" s="112">
        <f>VLOOKUP(AK14,'Money Won'!$1:$1048576,2,FALSE)</f>
        <v>0</v>
      </c>
    </row>
    <row r="15" spans="1:38" x14ac:dyDescent="0.2">
      <c r="A15" s="53">
        <v>14</v>
      </c>
      <c r="B15" s="54" t="s">
        <v>237</v>
      </c>
      <c r="C15" s="54" t="s">
        <v>389</v>
      </c>
      <c r="D15" s="54" t="s">
        <v>237</v>
      </c>
      <c r="E15" s="55" t="s">
        <v>174</v>
      </c>
      <c r="F15" s="53" t="s">
        <v>13</v>
      </c>
      <c r="G15" s="56"/>
      <c r="H15" s="57">
        <f t="shared" si="0"/>
        <v>2663763</v>
      </c>
      <c r="I15" s="133" t="s">
        <v>55</v>
      </c>
      <c r="J15" s="134">
        <f>VLOOKUP(I15,'Money Won'!$1:$1048576,2,FALSE)</f>
        <v>171700</v>
      </c>
      <c r="K15" s="135" t="s">
        <v>52</v>
      </c>
      <c r="L15" s="134">
        <f>VLOOKUP(K15,'Money Won'!$1:$1048576,2,FALSE)</f>
        <v>91350</v>
      </c>
      <c r="M15" s="135" t="s">
        <v>76</v>
      </c>
      <c r="N15" s="134">
        <f>VLOOKUP(M15,'Money Won'!$1:$1048576,2,FALSE)</f>
        <v>36925</v>
      </c>
      <c r="O15" s="126" t="s">
        <v>158</v>
      </c>
      <c r="P15" s="127">
        <f>VLOOKUP(O15,'Money Won'!$1:$1048576,2,FALSE)</f>
        <v>0</v>
      </c>
      <c r="Q15" s="128" t="s">
        <v>89</v>
      </c>
      <c r="R15" s="127">
        <f>VLOOKUP(Q15,'Money Won'!$1:$1048576,2,FALSE)</f>
        <v>313000</v>
      </c>
      <c r="S15" s="129" t="s">
        <v>80</v>
      </c>
      <c r="T15" s="127">
        <f>VLOOKUP(S15,'Money Won'!$1:$1048576,2,FALSE)</f>
        <v>1935000</v>
      </c>
      <c r="U15" s="122" t="s">
        <v>160</v>
      </c>
      <c r="V15" s="123">
        <f>VLOOKUP(U15,'Money Won'!$1:$1048576,2,FALSE)</f>
        <v>91350</v>
      </c>
      <c r="W15" s="122" t="s">
        <v>272</v>
      </c>
      <c r="X15" s="123">
        <f>VLOOKUP(W15,'Money Won'!$1:$1048576,2,FALSE)</f>
        <v>0</v>
      </c>
      <c r="Y15" s="122" t="s">
        <v>276</v>
      </c>
      <c r="Z15" s="123">
        <f>VLOOKUP(Y15,'Money Won'!$1:$1048576,2,FALSE)</f>
        <v>0</v>
      </c>
      <c r="AA15" s="116" t="s">
        <v>282</v>
      </c>
      <c r="AB15" s="117">
        <f>VLOOKUP(AA15,'Money Won'!$1:$1048576,2,FALSE)</f>
        <v>0</v>
      </c>
      <c r="AC15" s="118" t="s">
        <v>281</v>
      </c>
      <c r="AD15" s="117">
        <f>VLOOKUP(AC15,'Money Won'!$1:$1048576,2,FALSE)</f>
        <v>0</v>
      </c>
      <c r="AE15" s="118" t="s">
        <v>284</v>
      </c>
      <c r="AF15" s="117">
        <f>VLOOKUP(AE15,'Money Won'!$1:$1048576,2,FALSE)</f>
        <v>0</v>
      </c>
      <c r="AG15" s="111" t="s">
        <v>331</v>
      </c>
      <c r="AH15" s="112">
        <f>VLOOKUP(AG15,'Money Won'!$1:$1048576,2,FALSE)</f>
        <v>24438</v>
      </c>
      <c r="AI15" s="113" t="s">
        <v>325</v>
      </c>
      <c r="AJ15" s="112">
        <f>VLOOKUP(AI15,'Money Won'!$1:$1048576,2,FALSE)</f>
        <v>0</v>
      </c>
      <c r="AK15" s="113" t="s">
        <v>319</v>
      </c>
      <c r="AL15" s="112">
        <f>VLOOKUP(AK15,'Money Won'!$1:$1048576,2,FALSE)</f>
        <v>0</v>
      </c>
    </row>
    <row r="16" spans="1:38" x14ac:dyDescent="0.2">
      <c r="A16" s="53">
        <v>15</v>
      </c>
      <c r="B16" s="54" t="s">
        <v>108</v>
      </c>
      <c r="C16" s="54" t="s">
        <v>443</v>
      </c>
      <c r="D16" s="54" t="s">
        <v>108</v>
      </c>
      <c r="E16" s="55" t="s">
        <v>174</v>
      </c>
      <c r="F16" s="53" t="s">
        <v>13</v>
      </c>
      <c r="G16" s="56"/>
      <c r="H16" s="57">
        <f t="shared" si="0"/>
        <v>2622376</v>
      </c>
      <c r="I16" s="133" t="s">
        <v>63</v>
      </c>
      <c r="J16" s="134">
        <f>VLOOKUP(I16,'Money Won'!$1:$1048576,2,FALSE)</f>
        <v>0</v>
      </c>
      <c r="K16" s="135" t="s">
        <v>52</v>
      </c>
      <c r="L16" s="134">
        <f>VLOOKUP(K16,'Money Won'!$1:$1048576,2,FALSE)</f>
        <v>91350</v>
      </c>
      <c r="M16" s="135" t="s">
        <v>78</v>
      </c>
      <c r="N16" s="134">
        <f>VLOOKUP(M16,'Money Won'!$1:$1048576,2,FALSE)</f>
        <v>36925</v>
      </c>
      <c r="O16" s="126" t="s">
        <v>261</v>
      </c>
      <c r="P16" s="127">
        <f>VLOOKUP(O16,'Money Won'!$1:$1048576,2,FALSE)</f>
        <v>171700</v>
      </c>
      <c r="Q16" s="128" t="s">
        <v>80</v>
      </c>
      <c r="R16" s="127">
        <f>VLOOKUP(Q16,'Money Won'!$1:$1048576,2,FALSE)</f>
        <v>1935000</v>
      </c>
      <c r="S16" s="129" t="s">
        <v>265</v>
      </c>
      <c r="T16" s="127">
        <f>VLOOKUP(S16,'Money Won'!$1:$1048576,2,FALSE)</f>
        <v>28317</v>
      </c>
      <c r="U16" s="122" t="s">
        <v>277</v>
      </c>
      <c r="V16" s="123">
        <f>VLOOKUP(U16,'Money Won'!$1:$1048576,2,FALSE)</f>
        <v>0</v>
      </c>
      <c r="W16" s="122" t="s">
        <v>94</v>
      </c>
      <c r="X16" s="123">
        <f>VLOOKUP(W16,'Money Won'!$1:$1048576,2,FALSE)</f>
        <v>69875</v>
      </c>
      <c r="Y16" s="122" t="s">
        <v>93</v>
      </c>
      <c r="Z16" s="123">
        <f>VLOOKUP(Y16,'Money Won'!$1:$1048576,2,FALSE)</f>
        <v>0</v>
      </c>
      <c r="AA16" s="116" t="s">
        <v>290</v>
      </c>
      <c r="AB16" s="117">
        <f>VLOOKUP(AA16,'Money Won'!$1:$1048576,2,FALSE)</f>
        <v>26467</v>
      </c>
      <c r="AC16" s="118" t="s">
        <v>301</v>
      </c>
      <c r="AD16" s="117">
        <f>VLOOKUP(AC16,'Money Won'!$1:$1048576,2,FALSE)</f>
        <v>171700</v>
      </c>
      <c r="AE16" s="118" t="s">
        <v>298</v>
      </c>
      <c r="AF16" s="117">
        <f>VLOOKUP(AE16,'Money Won'!$1:$1048576,2,FALSE)</f>
        <v>25800</v>
      </c>
      <c r="AG16" s="111" t="s">
        <v>326</v>
      </c>
      <c r="AH16" s="112">
        <f>VLOOKUP(AG16,'Money Won'!$1:$1048576,2,FALSE)</f>
        <v>28317</v>
      </c>
      <c r="AI16" s="113" t="s">
        <v>319</v>
      </c>
      <c r="AJ16" s="112">
        <f>VLOOKUP(AI16,'Money Won'!$1:$1048576,2,FALSE)</f>
        <v>0</v>
      </c>
      <c r="AK16" s="113" t="s">
        <v>306</v>
      </c>
      <c r="AL16" s="112">
        <f>VLOOKUP(AK16,'Money Won'!$1:$1048576,2,FALSE)</f>
        <v>36925</v>
      </c>
    </row>
    <row r="17" spans="1:38" x14ac:dyDescent="0.2">
      <c r="A17" s="53">
        <v>16</v>
      </c>
      <c r="B17" s="54" t="s">
        <v>204</v>
      </c>
      <c r="C17" s="54" t="s">
        <v>449</v>
      </c>
      <c r="D17" s="54" t="s">
        <v>204</v>
      </c>
      <c r="E17" s="55" t="s">
        <v>174</v>
      </c>
      <c r="F17" s="53" t="s">
        <v>13</v>
      </c>
      <c r="G17" s="56"/>
      <c r="H17" s="57">
        <f t="shared" si="0"/>
        <v>2602026</v>
      </c>
      <c r="I17" s="133" t="s">
        <v>57</v>
      </c>
      <c r="J17" s="134">
        <f>VLOOKUP(I17,'Money Won'!$1:$1048576,2,FALSE)</f>
        <v>91350</v>
      </c>
      <c r="K17" s="135" t="s">
        <v>63</v>
      </c>
      <c r="L17" s="134">
        <f>VLOOKUP(K17,'Money Won'!$1:$1048576,2,FALSE)</f>
        <v>0</v>
      </c>
      <c r="M17" s="135" t="s">
        <v>64</v>
      </c>
      <c r="N17" s="134">
        <f>VLOOKUP(M17,'Money Won'!$1:$1048576,2,FALSE)</f>
        <v>0</v>
      </c>
      <c r="O17" s="126" t="s">
        <v>158</v>
      </c>
      <c r="P17" s="127">
        <f>VLOOKUP(O17,'Money Won'!$1:$1048576,2,FALSE)</f>
        <v>0</v>
      </c>
      <c r="Q17" s="128" t="s">
        <v>261</v>
      </c>
      <c r="R17" s="127">
        <f>VLOOKUP(Q17,'Money Won'!$1:$1048576,2,FALSE)</f>
        <v>171700</v>
      </c>
      <c r="S17" s="129" t="s">
        <v>80</v>
      </c>
      <c r="T17" s="127">
        <f>VLOOKUP(S17,'Money Won'!$1:$1048576,2,FALSE)</f>
        <v>1935000</v>
      </c>
      <c r="U17" s="122" t="s">
        <v>165</v>
      </c>
      <c r="V17" s="123">
        <f>VLOOKUP(U17,'Money Won'!$1:$1048576,2,FALSE)</f>
        <v>25088</v>
      </c>
      <c r="W17" s="122" t="s">
        <v>162</v>
      </c>
      <c r="X17" s="123">
        <f>VLOOKUP(W17,'Money Won'!$1:$1048576,2,FALSE)</f>
        <v>126313</v>
      </c>
      <c r="Y17" s="122" t="s">
        <v>94</v>
      </c>
      <c r="Z17" s="123">
        <f>VLOOKUP(Y17,'Money Won'!$1:$1048576,2,FALSE)</f>
        <v>69875</v>
      </c>
      <c r="AA17" s="116" t="s">
        <v>98</v>
      </c>
      <c r="AB17" s="117">
        <f>VLOOKUP(AA17,'Money Won'!$1:$1048576,2,FALSE)</f>
        <v>91350</v>
      </c>
      <c r="AC17" s="118" t="s">
        <v>285</v>
      </c>
      <c r="AD17" s="117">
        <f>VLOOKUP(AC17,'Money Won'!$1:$1048576,2,FALSE)</f>
        <v>0</v>
      </c>
      <c r="AE17" s="118" t="s">
        <v>299</v>
      </c>
      <c r="AF17" s="117">
        <f>VLOOKUP(AE17,'Money Won'!$1:$1048576,2,FALSE)</f>
        <v>0</v>
      </c>
      <c r="AG17" s="111" t="s">
        <v>327</v>
      </c>
      <c r="AH17" s="112">
        <f>VLOOKUP(AG17,'Money Won'!$1:$1048576,2,FALSE)</f>
        <v>91350</v>
      </c>
      <c r="AI17" s="113" t="s">
        <v>308</v>
      </c>
      <c r="AJ17" s="112">
        <f>VLOOKUP(AI17,'Money Won'!$1:$1048576,2,FALSE)</f>
        <v>0</v>
      </c>
      <c r="AK17" s="113" t="s">
        <v>321</v>
      </c>
      <c r="AL17" s="112">
        <f>VLOOKUP(AK17,'Money Won'!$1:$1048576,2,FALSE)</f>
        <v>0</v>
      </c>
    </row>
    <row r="18" spans="1:38" x14ac:dyDescent="0.2">
      <c r="A18" s="53">
        <v>17</v>
      </c>
      <c r="B18" s="54" t="s">
        <v>229</v>
      </c>
      <c r="C18" s="54" t="s">
        <v>410</v>
      </c>
      <c r="D18" s="54" t="s">
        <v>411</v>
      </c>
      <c r="E18" s="55" t="s">
        <v>174</v>
      </c>
      <c r="F18" s="53" t="s">
        <v>13</v>
      </c>
      <c r="G18" s="56"/>
      <c r="H18" s="57">
        <f t="shared" si="0"/>
        <v>2598026</v>
      </c>
      <c r="I18" s="133" t="s">
        <v>55</v>
      </c>
      <c r="J18" s="134">
        <f>VLOOKUP(I18,'Money Won'!$1:$1048576,2,FALSE)</f>
        <v>171700</v>
      </c>
      <c r="K18" s="135" t="s">
        <v>57</v>
      </c>
      <c r="L18" s="134">
        <f>VLOOKUP(K18,'Money Won'!$1:$1048576,2,FALSE)</f>
        <v>91350</v>
      </c>
      <c r="M18" s="135" t="s">
        <v>63</v>
      </c>
      <c r="N18" s="134">
        <f>VLOOKUP(M18,'Money Won'!$1:$1048576,2,FALSE)</f>
        <v>0</v>
      </c>
      <c r="O18" s="126" t="s">
        <v>158</v>
      </c>
      <c r="P18" s="127">
        <f>VLOOKUP(O18,'Money Won'!$1:$1048576,2,FALSE)</f>
        <v>0</v>
      </c>
      <c r="Q18" s="128" t="s">
        <v>263</v>
      </c>
      <c r="R18" s="127">
        <f>VLOOKUP(Q18,'Money Won'!$1:$1048576,2,FALSE)</f>
        <v>24625</v>
      </c>
      <c r="S18" s="129" t="s">
        <v>80</v>
      </c>
      <c r="T18" s="127">
        <f>VLOOKUP(S18,'Money Won'!$1:$1048576,2,FALSE)</f>
        <v>1935000</v>
      </c>
      <c r="U18" s="122" t="s">
        <v>85</v>
      </c>
      <c r="V18" s="123">
        <f>VLOOKUP(U18,'Money Won'!$1:$1048576,2,FALSE)</f>
        <v>36925</v>
      </c>
      <c r="W18" s="122" t="s">
        <v>94</v>
      </c>
      <c r="X18" s="123">
        <f>VLOOKUP(W18,'Money Won'!$1:$1048576,2,FALSE)</f>
        <v>69875</v>
      </c>
      <c r="Y18" s="122" t="s">
        <v>87</v>
      </c>
      <c r="Z18" s="123">
        <f>VLOOKUP(Y18,'Money Won'!$1:$1048576,2,FALSE)</f>
        <v>0</v>
      </c>
      <c r="AA18" s="116" t="s">
        <v>292</v>
      </c>
      <c r="AB18" s="117">
        <f>VLOOKUP(AA18,'Money Won'!$1:$1048576,2,FALSE)</f>
        <v>25800</v>
      </c>
      <c r="AC18" s="118" t="s">
        <v>289</v>
      </c>
      <c r="AD18" s="117">
        <f>VLOOKUP(AC18,'Money Won'!$1:$1048576,2,FALSE)</f>
        <v>25088</v>
      </c>
      <c r="AE18" s="118" t="s">
        <v>98</v>
      </c>
      <c r="AF18" s="117">
        <f>VLOOKUP(AE18,'Money Won'!$1:$1048576,2,FALSE)</f>
        <v>91350</v>
      </c>
      <c r="AG18" s="111" t="s">
        <v>307</v>
      </c>
      <c r="AH18" s="112">
        <f>VLOOKUP(AG18,'Money Won'!$1:$1048576,2,FALSE)</f>
        <v>0</v>
      </c>
      <c r="AI18" s="113" t="s">
        <v>324</v>
      </c>
      <c r="AJ18" s="112">
        <f>VLOOKUP(AI18,'Money Won'!$1:$1048576,2,FALSE)</f>
        <v>126313</v>
      </c>
      <c r="AK18" s="113" t="s">
        <v>308</v>
      </c>
      <c r="AL18" s="112">
        <f>VLOOKUP(AK18,'Money Won'!$1:$1048576,2,FALSE)</f>
        <v>0</v>
      </c>
    </row>
    <row r="19" spans="1:38" x14ac:dyDescent="0.2">
      <c r="A19" s="53">
        <v>18</v>
      </c>
      <c r="B19" s="54" t="s">
        <v>210</v>
      </c>
      <c r="C19" s="54" t="s">
        <v>397</v>
      </c>
      <c r="D19" s="54" t="s">
        <v>210</v>
      </c>
      <c r="E19" s="55" t="s">
        <v>174</v>
      </c>
      <c r="F19" s="53" t="s">
        <v>13</v>
      </c>
      <c r="G19" s="56"/>
      <c r="H19" s="57">
        <f t="shared" si="0"/>
        <v>2580537</v>
      </c>
      <c r="I19" s="133" t="s">
        <v>57</v>
      </c>
      <c r="J19" s="134">
        <f>VLOOKUP(I19,'Money Won'!$1:$1048576,2,FALSE)</f>
        <v>91350</v>
      </c>
      <c r="K19" s="135" t="s">
        <v>76</v>
      </c>
      <c r="L19" s="134">
        <f>VLOOKUP(K19,'Money Won'!$1:$1048576,2,FALSE)</f>
        <v>36925</v>
      </c>
      <c r="M19" s="135" t="s">
        <v>63</v>
      </c>
      <c r="N19" s="134">
        <f>VLOOKUP(M19,'Money Won'!$1:$1048576,2,FALSE)</f>
        <v>0</v>
      </c>
      <c r="O19" s="126" t="s">
        <v>158</v>
      </c>
      <c r="P19" s="127">
        <f>VLOOKUP(O19,'Money Won'!$1:$1048576,2,FALSE)</f>
        <v>0</v>
      </c>
      <c r="Q19" s="128" t="s">
        <v>80</v>
      </c>
      <c r="R19" s="127">
        <f>VLOOKUP(Q19,'Money Won'!$1:$1048576,2,FALSE)</f>
        <v>1935000</v>
      </c>
      <c r="S19" s="129" t="s">
        <v>265</v>
      </c>
      <c r="T19" s="127">
        <f>VLOOKUP(S19,'Money Won'!$1:$1048576,2,FALSE)</f>
        <v>28317</v>
      </c>
      <c r="U19" s="122" t="s">
        <v>270</v>
      </c>
      <c r="V19" s="123">
        <f>VLOOKUP(U19,'Money Won'!$1:$1048576,2,FALSE)</f>
        <v>28317</v>
      </c>
      <c r="W19" s="122" t="s">
        <v>255</v>
      </c>
      <c r="X19" s="123">
        <f>VLOOKUP(W19,'Money Won'!$1:$1048576,2,FALSE)</f>
        <v>56278</v>
      </c>
      <c r="Y19" s="122" t="s">
        <v>341</v>
      </c>
      <c r="Z19" s="123">
        <f>VLOOKUP(Y19,'Money Won'!$1:$1048576,2,FALSE)</f>
        <v>313000</v>
      </c>
      <c r="AA19" s="116" t="s">
        <v>98</v>
      </c>
      <c r="AB19" s="117">
        <f>VLOOKUP(AA19,'Money Won'!$1:$1048576,2,FALSE)</f>
        <v>91350</v>
      </c>
      <c r="AC19" s="118" t="s">
        <v>286</v>
      </c>
      <c r="AD19" s="117">
        <f>VLOOKUP(AC19,'Money Won'!$1:$1048576,2,FALSE)</f>
        <v>0</v>
      </c>
      <c r="AE19" s="118" t="s">
        <v>294</v>
      </c>
      <c r="AF19" s="117">
        <f>VLOOKUP(AE19,'Money Won'!$1:$1048576,2,FALSE)</f>
        <v>0</v>
      </c>
      <c r="AG19" s="111" t="s">
        <v>320</v>
      </c>
      <c r="AH19" s="112">
        <f>VLOOKUP(AG19,'Money Won'!$1:$1048576,2,FALSE)</f>
        <v>0</v>
      </c>
      <c r="AI19" s="113" t="s">
        <v>319</v>
      </c>
      <c r="AJ19" s="112">
        <f>VLOOKUP(AI19,'Money Won'!$1:$1048576,2,FALSE)</f>
        <v>0</v>
      </c>
      <c r="AK19" s="113" t="s">
        <v>310</v>
      </c>
      <c r="AL19" s="112">
        <f>VLOOKUP(AK19,'Money Won'!$1:$1048576,2,FALSE)</f>
        <v>0</v>
      </c>
    </row>
    <row r="20" spans="1:38" x14ac:dyDescent="0.2">
      <c r="A20" s="53">
        <v>19</v>
      </c>
      <c r="B20" s="54" t="s">
        <v>379</v>
      </c>
      <c r="C20" s="54" t="s">
        <v>378</v>
      </c>
      <c r="D20" s="54" t="s">
        <v>379</v>
      </c>
      <c r="E20" s="55" t="s">
        <v>174</v>
      </c>
      <c r="F20" s="53" t="s">
        <v>13</v>
      </c>
      <c r="G20" s="56"/>
      <c r="H20" s="57">
        <f t="shared" si="0"/>
        <v>2495269</v>
      </c>
      <c r="I20" s="133" t="s">
        <v>68</v>
      </c>
      <c r="J20" s="134">
        <f>VLOOKUP(I20,'Money Won'!$1:$1048576,2,FALSE)</f>
        <v>503500</v>
      </c>
      <c r="K20" s="135" t="s">
        <v>55</v>
      </c>
      <c r="L20" s="134">
        <f>VLOOKUP(K20,'Money Won'!$1:$1048576,2,FALSE)</f>
        <v>171700</v>
      </c>
      <c r="M20" s="135" t="s">
        <v>81</v>
      </c>
      <c r="N20" s="134">
        <f>VLOOKUP(M20,'Money Won'!$1:$1048576,2,FALSE)</f>
        <v>1120000</v>
      </c>
      <c r="O20" s="126" t="s">
        <v>158</v>
      </c>
      <c r="P20" s="127">
        <f>VLOOKUP(O20,'Money Won'!$1:$1048576,2,FALSE)</f>
        <v>0</v>
      </c>
      <c r="Q20" s="128" t="s">
        <v>258</v>
      </c>
      <c r="R20" s="127">
        <f>VLOOKUP(Q20,'Money Won'!$1:$1048576,2,FALSE)</f>
        <v>56278</v>
      </c>
      <c r="S20" s="129" t="s">
        <v>262</v>
      </c>
      <c r="T20" s="127">
        <f>VLOOKUP(S20,'Money Won'!$1:$1048576,2,FALSE)</f>
        <v>0</v>
      </c>
      <c r="U20" s="122" t="s">
        <v>160</v>
      </c>
      <c r="V20" s="123">
        <f>VLOOKUP(U20,'Money Won'!$1:$1048576,2,FALSE)</f>
        <v>91350</v>
      </c>
      <c r="W20" s="122" t="s">
        <v>94</v>
      </c>
      <c r="X20" s="123">
        <f>VLOOKUP(W20,'Money Won'!$1:$1048576,2,FALSE)</f>
        <v>69875</v>
      </c>
      <c r="Y20" s="122" t="s">
        <v>162</v>
      </c>
      <c r="Z20" s="123">
        <f>VLOOKUP(Y20,'Money Won'!$1:$1048576,2,FALSE)</f>
        <v>126313</v>
      </c>
      <c r="AA20" s="116" t="s">
        <v>301</v>
      </c>
      <c r="AB20" s="117">
        <f>VLOOKUP(AA20,'Money Won'!$1:$1048576,2,FALSE)</f>
        <v>171700</v>
      </c>
      <c r="AC20" s="118" t="s">
        <v>281</v>
      </c>
      <c r="AD20" s="117">
        <f>VLOOKUP(AC20,'Money Won'!$1:$1048576,2,FALSE)</f>
        <v>0</v>
      </c>
      <c r="AE20" s="118" t="s">
        <v>288</v>
      </c>
      <c r="AF20" s="117">
        <f>VLOOKUP(AE20,'Money Won'!$1:$1048576,2,FALSE)</f>
        <v>56278</v>
      </c>
      <c r="AG20" s="111" t="s">
        <v>327</v>
      </c>
      <c r="AH20" s="112">
        <f>VLOOKUP(AG20,'Money Won'!$1:$1048576,2,FALSE)</f>
        <v>91350</v>
      </c>
      <c r="AI20" s="113" t="s">
        <v>319</v>
      </c>
      <c r="AJ20" s="112">
        <f>VLOOKUP(AI20,'Money Won'!$1:$1048576,2,FALSE)</f>
        <v>0</v>
      </c>
      <c r="AK20" s="113" t="s">
        <v>306</v>
      </c>
      <c r="AL20" s="112">
        <f>VLOOKUP(AK20,'Money Won'!$1:$1048576,2,FALSE)</f>
        <v>36925</v>
      </c>
    </row>
    <row r="21" spans="1:38" x14ac:dyDescent="0.2">
      <c r="A21" s="53">
        <v>20</v>
      </c>
      <c r="B21" s="54" t="s">
        <v>214</v>
      </c>
      <c r="C21" s="54" t="s">
        <v>433</v>
      </c>
      <c r="D21" s="54" t="s">
        <v>201</v>
      </c>
      <c r="E21" s="55" t="s">
        <v>174</v>
      </c>
      <c r="F21" s="53" t="s">
        <v>13</v>
      </c>
      <c r="G21" s="56"/>
      <c r="H21" s="57">
        <f t="shared" si="0"/>
        <v>2486409</v>
      </c>
      <c r="I21" s="133" t="s">
        <v>63</v>
      </c>
      <c r="J21" s="134">
        <f>VLOOKUP(I21,'Money Won'!$1:$1048576,2,FALSE)</f>
        <v>0</v>
      </c>
      <c r="K21" s="135" t="s">
        <v>51</v>
      </c>
      <c r="L21" s="134">
        <f>VLOOKUP(K21,'Money Won'!$1:$1048576,2,FALSE)</f>
        <v>28317</v>
      </c>
      <c r="M21" s="135" t="s">
        <v>81</v>
      </c>
      <c r="N21" s="134">
        <f>VLOOKUP(M21,'Money Won'!$1:$1048576,2,FALSE)</f>
        <v>1120000</v>
      </c>
      <c r="O21" s="126" t="s">
        <v>92</v>
      </c>
      <c r="P21" s="127">
        <f>VLOOKUP(O21,'Money Won'!$1:$1048576,2,FALSE)</f>
        <v>26467</v>
      </c>
      <c r="Q21" s="128" t="s">
        <v>265</v>
      </c>
      <c r="R21" s="127">
        <f>VLOOKUP(Q21,'Money Won'!$1:$1048576,2,FALSE)</f>
        <v>28317</v>
      </c>
      <c r="S21" s="129" t="s">
        <v>97</v>
      </c>
      <c r="T21" s="127">
        <f>VLOOKUP(S21,'Money Won'!$1:$1048576,2,FALSE)</f>
        <v>718000</v>
      </c>
      <c r="U21" s="122" t="s">
        <v>160</v>
      </c>
      <c r="V21" s="123">
        <f>VLOOKUP(U21,'Money Won'!$1:$1048576,2,FALSE)</f>
        <v>91350</v>
      </c>
      <c r="W21" s="122" t="s">
        <v>162</v>
      </c>
      <c r="X21" s="123">
        <f>VLOOKUP(W21,'Money Won'!$1:$1048576,2,FALSE)</f>
        <v>126313</v>
      </c>
      <c r="Y21" s="122" t="s">
        <v>164</v>
      </c>
      <c r="Z21" s="123">
        <f>VLOOKUP(Y21,'Money Won'!$1:$1048576,2,FALSE)</f>
        <v>0</v>
      </c>
      <c r="AA21" s="116" t="s">
        <v>301</v>
      </c>
      <c r="AB21" s="117">
        <f>VLOOKUP(AA21,'Money Won'!$1:$1048576,2,FALSE)</f>
        <v>171700</v>
      </c>
      <c r="AC21" s="118" t="s">
        <v>281</v>
      </c>
      <c r="AD21" s="117">
        <f>VLOOKUP(AC21,'Money Won'!$1:$1048576,2,FALSE)</f>
        <v>0</v>
      </c>
      <c r="AE21" s="118" t="s">
        <v>288</v>
      </c>
      <c r="AF21" s="117">
        <f>VLOOKUP(AE21,'Money Won'!$1:$1048576,2,FALSE)</f>
        <v>56278</v>
      </c>
      <c r="AG21" s="111" t="s">
        <v>326</v>
      </c>
      <c r="AH21" s="112">
        <f>VLOOKUP(AG21,'Money Won'!$1:$1048576,2,FALSE)</f>
        <v>28317</v>
      </c>
      <c r="AI21" s="113" t="s">
        <v>327</v>
      </c>
      <c r="AJ21" s="112">
        <f>VLOOKUP(AI21,'Money Won'!$1:$1048576,2,FALSE)</f>
        <v>91350</v>
      </c>
      <c r="AK21" s="113" t="s">
        <v>173</v>
      </c>
      <c r="AL21" s="112">
        <f>VLOOKUP(AK21,'Money Won'!$1:$1048576,2,FALSE)</f>
        <v>0</v>
      </c>
    </row>
    <row r="22" spans="1:38" x14ac:dyDescent="0.2">
      <c r="A22" s="53">
        <v>21</v>
      </c>
      <c r="B22" s="54" t="s">
        <v>112</v>
      </c>
      <c r="C22" s="54" t="s">
        <v>186</v>
      </c>
      <c r="D22" s="54" t="s">
        <v>211</v>
      </c>
      <c r="E22" s="55" t="s">
        <v>174</v>
      </c>
      <c r="F22" s="53" t="s">
        <v>13</v>
      </c>
      <c r="G22" s="56"/>
      <c r="H22" s="57">
        <f t="shared" si="0"/>
        <v>2463693</v>
      </c>
      <c r="I22" s="133" t="s">
        <v>65</v>
      </c>
      <c r="J22" s="134">
        <f>VLOOKUP(I22,'Money Won'!$1:$1048576,2,FALSE)</f>
        <v>0</v>
      </c>
      <c r="K22" s="135" t="s">
        <v>55</v>
      </c>
      <c r="L22" s="134">
        <f>VLOOKUP(K22,'Money Won'!$1:$1048576,2,FALSE)</f>
        <v>171700</v>
      </c>
      <c r="M22" s="135" t="s">
        <v>76</v>
      </c>
      <c r="N22" s="134">
        <f>VLOOKUP(M22,'Money Won'!$1:$1048576,2,FALSE)</f>
        <v>36925</v>
      </c>
      <c r="O22" s="126" t="s">
        <v>261</v>
      </c>
      <c r="P22" s="127">
        <f>VLOOKUP(O22,'Money Won'!$1:$1048576,2,FALSE)</f>
        <v>171700</v>
      </c>
      <c r="Q22" s="128" t="s">
        <v>80</v>
      </c>
      <c r="R22" s="127">
        <f>VLOOKUP(Q22,'Money Won'!$1:$1048576,2,FALSE)</f>
        <v>1935000</v>
      </c>
      <c r="S22" s="129" t="s">
        <v>91</v>
      </c>
      <c r="T22" s="127">
        <f>VLOOKUP(S22,'Money Won'!$1:$1048576,2,FALSE)</f>
        <v>0</v>
      </c>
      <c r="U22" s="122" t="s">
        <v>270</v>
      </c>
      <c r="V22" s="123">
        <f>VLOOKUP(U22,'Money Won'!$1:$1048576,2,FALSE)</f>
        <v>28317</v>
      </c>
      <c r="W22" s="122" t="s">
        <v>165</v>
      </c>
      <c r="X22" s="123">
        <f>VLOOKUP(W22,'Money Won'!$1:$1048576,2,FALSE)</f>
        <v>25088</v>
      </c>
      <c r="Y22" s="122" t="s">
        <v>94</v>
      </c>
      <c r="Z22" s="123">
        <f>VLOOKUP(Y22,'Money Won'!$1:$1048576,2,FALSE)</f>
        <v>69875</v>
      </c>
      <c r="AA22" s="116" t="s">
        <v>302</v>
      </c>
      <c r="AB22" s="117">
        <f>VLOOKUP(AA22,'Money Won'!$1:$1048576,2,FALSE)</f>
        <v>0</v>
      </c>
      <c r="AC22" s="118" t="s">
        <v>289</v>
      </c>
      <c r="AD22" s="117">
        <f>VLOOKUP(AC22,'Money Won'!$1:$1048576,2,FALSE)</f>
        <v>25088</v>
      </c>
      <c r="AE22" s="118" t="s">
        <v>169</v>
      </c>
      <c r="AF22" s="117">
        <f>VLOOKUP(AE22,'Money Won'!$1:$1048576,2,FALSE)</f>
        <v>0</v>
      </c>
      <c r="AG22" s="111" t="s">
        <v>325</v>
      </c>
      <c r="AH22" s="112">
        <f>VLOOKUP(AG22,'Money Won'!$1:$1048576,2,FALSE)</f>
        <v>0</v>
      </c>
      <c r="AI22" s="113" t="s">
        <v>321</v>
      </c>
      <c r="AJ22" s="112">
        <f>VLOOKUP(AI22,'Money Won'!$1:$1048576,2,FALSE)</f>
        <v>0</v>
      </c>
      <c r="AK22" s="113" t="s">
        <v>313</v>
      </c>
      <c r="AL22" s="112">
        <f>VLOOKUP(AK22,'Money Won'!$1:$1048576,2,FALSE)</f>
        <v>0</v>
      </c>
    </row>
    <row r="23" spans="1:38" x14ac:dyDescent="0.2">
      <c r="A23" s="53">
        <v>22</v>
      </c>
      <c r="B23" s="54" t="s">
        <v>238</v>
      </c>
      <c r="C23" s="54" t="s">
        <v>424</v>
      </c>
      <c r="D23" s="54" t="s">
        <v>238</v>
      </c>
      <c r="E23" s="55" t="s">
        <v>174</v>
      </c>
      <c r="F23" s="53" t="s">
        <v>13</v>
      </c>
      <c r="G23" s="56"/>
      <c r="H23" s="57">
        <f t="shared" si="0"/>
        <v>2460508</v>
      </c>
      <c r="I23" s="133" t="s">
        <v>56</v>
      </c>
      <c r="J23" s="134">
        <f>VLOOKUP(I23,'Money Won'!$1:$1048576,2,FALSE)</f>
        <v>91350</v>
      </c>
      <c r="K23" s="135" t="s">
        <v>63</v>
      </c>
      <c r="L23" s="134">
        <f>VLOOKUP(K23,'Money Won'!$1:$1048576,2,FALSE)</f>
        <v>0</v>
      </c>
      <c r="M23" s="135" t="s">
        <v>64</v>
      </c>
      <c r="N23" s="134">
        <f>VLOOKUP(M23,'Money Won'!$1:$1048576,2,FALSE)</f>
        <v>0</v>
      </c>
      <c r="O23" s="126" t="s">
        <v>263</v>
      </c>
      <c r="P23" s="127">
        <f>VLOOKUP(O23,'Money Won'!$1:$1048576,2,FALSE)</f>
        <v>24625</v>
      </c>
      <c r="Q23" s="128" t="s">
        <v>80</v>
      </c>
      <c r="R23" s="127">
        <f>VLOOKUP(Q23,'Money Won'!$1:$1048576,2,FALSE)</f>
        <v>1935000</v>
      </c>
      <c r="S23" s="129" t="s">
        <v>77</v>
      </c>
      <c r="T23" s="127">
        <f>VLOOKUP(S23,'Money Won'!$1:$1048576,2,FALSE)</f>
        <v>91350</v>
      </c>
      <c r="U23" s="122" t="s">
        <v>160</v>
      </c>
      <c r="V23" s="123">
        <f>VLOOKUP(U23,'Money Won'!$1:$1048576,2,FALSE)</f>
        <v>91350</v>
      </c>
      <c r="W23" s="122" t="s">
        <v>255</v>
      </c>
      <c r="X23" s="123">
        <f>VLOOKUP(W23,'Money Won'!$1:$1048576,2,FALSE)</f>
        <v>56278</v>
      </c>
      <c r="Y23" s="122" t="s">
        <v>165</v>
      </c>
      <c r="Z23" s="123">
        <f>VLOOKUP(Y23,'Money Won'!$1:$1048576,2,FALSE)</f>
        <v>25088</v>
      </c>
      <c r="AA23" s="116" t="s">
        <v>167</v>
      </c>
      <c r="AB23" s="117">
        <f>VLOOKUP(AA23,'Money Won'!$1:$1048576,2,FALSE)</f>
        <v>0</v>
      </c>
      <c r="AC23" s="118" t="s">
        <v>295</v>
      </c>
      <c r="AD23" s="117">
        <f>VLOOKUP(AC23,'Money Won'!$1:$1048576,2,FALSE)</f>
        <v>25800</v>
      </c>
      <c r="AE23" s="118" t="s">
        <v>98</v>
      </c>
      <c r="AF23" s="117">
        <f>VLOOKUP(AE23,'Money Won'!$1:$1048576,2,FALSE)</f>
        <v>91350</v>
      </c>
      <c r="AG23" s="111" t="s">
        <v>326</v>
      </c>
      <c r="AH23" s="112">
        <f>VLOOKUP(AG23,'Money Won'!$1:$1048576,2,FALSE)</f>
        <v>28317</v>
      </c>
      <c r="AI23" s="113" t="s">
        <v>332</v>
      </c>
      <c r="AJ23" s="112">
        <f>VLOOKUP(AI23,'Money Won'!$1:$1048576,2,FALSE)</f>
        <v>0</v>
      </c>
      <c r="AK23" s="113" t="s">
        <v>322</v>
      </c>
      <c r="AL23" s="112">
        <f>VLOOKUP(AK23,'Money Won'!$1:$1048576,2,FALSE)</f>
        <v>0</v>
      </c>
    </row>
    <row r="24" spans="1:38" x14ac:dyDescent="0.2">
      <c r="A24" s="53">
        <v>23</v>
      </c>
      <c r="B24" s="54" t="s">
        <v>199</v>
      </c>
      <c r="C24" s="54" t="s">
        <v>391</v>
      </c>
      <c r="D24" s="54" t="s">
        <v>199</v>
      </c>
      <c r="E24" s="55" t="s">
        <v>174</v>
      </c>
      <c r="F24" s="53" t="s">
        <v>13</v>
      </c>
      <c r="G24" s="56"/>
      <c r="H24" s="57">
        <f t="shared" si="0"/>
        <v>2387958</v>
      </c>
      <c r="I24" s="133" t="s">
        <v>57</v>
      </c>
      <c r="J24" s="134">
        <f>VLOOKUP(I24,'Money Won'!$1:$1048576,2,FALSE)</f>
        <v>91350</v>
      </c>
      <c r="K24" s="135" t="s">
        <v>51</v>
      </c>
      <c r="L24" s="134">
        <f>VLOOKUP(K24,'Money Won'!$1:$1048576,2,FALSE)</f>
        <v>28317</v>
      </c>
      <c r="M24" s="135" t="s">
        <v>63</v>
      </c>
      <c r="N24" s="134">
        <f>VLOOKUP(M24,'Money Won'!$1:$1048576,2,FALSE)</f>
        <v>0</v>
      </c>
      <c r="O24" s="126" t="s">
        <v>80</v>
      </c>
      <c r="P24" s="127">
        <f>VLOOKUP(O24,'Money Won'!$1:$1048576,2,FALSE)</f>
        <v>1935000</v>
      </c>
      <c r="Q24" s="128" t="s">
        <v>75</v>
      </c>
      <c r="R24" s="127">
        <f>VLOOKUP(Q24,'Money Won'!$1:$1048576,2,FALSE)</f>
        <v>0</v>
      </c>
      <c r="S24" s="129" t="s">
        <v>82</v>
      </c>
      <c r="T24" s="127">
        <f>VLOOKUP(S24,'Money Won'!$1:$1048576,2,FALSE)</f>
        <v>69875</v>
      </c>
      <c r="U24" s="122" t="s">
        <v>159</v>
      </c>
      <c r="V24" s="123">
        <f>VLOOKUP(U24,'Money Won'!$1:$1048576,2,FALSE)</f>
        <v>0</v>
      </c>
      <c r="W24" s="122" t="s">
        <v>160</v>
      </c>
      <c r="X24" s="123">
        <f>VLOOKUP(W24,'Money Won'!$1:$1048576,2,FALSE)</f>
        <v>91350</v>
      </c>
      <c r="Y24" s="122" t="s">
        <v>273</v>
      </c>
      <c r="Z24" s="123">
        <f>VLOOKUP(Y24,'Money Won'!$1:$1048576,2,FALSE)</f>
        <v>0</v>
      </c>
      <c r="AA24" s="116" t="s">
        <v>299</v>
      </c>
      <c r="AB24" s="117">
        <f>VLOOKUP(AA24,'Money Won'!$1:$1048576,2,FALSE)</f>
        <v>0</v>
      </c>
      <c r="AC24" s="118" t="s">
        <v>300</v>
      </c>
      <c r="AD24" s="117">
        <f>VLOOKUP(AC24,'Money Won'!$1:$1048576,2,FALSE)</f>
        <v>0</v>
      </c>
      <c r="AE24" s="118" t="s">
        <v>288</v>
      </c>
      <c r="AF24" s="117">
        <f>VLOOKUP(AE24,'Money Won'!$1:$1048576,2,FALSE)</f>
        <v>56278</v>
      </c>
      <c r="AG24" s="111" t="s">
        <v>331</v>
      </c>
      <c r="AH24" s="112">
        <f>VLOOKUP(AG24,'Money Won'!$1:$1048576,2,FALSE)</f>
        <v>24438</v>
      </c>
      <c r="AI24" s="113" t="s">
        <v>319</v>
      </c>
      <c r="AJ24" s="112">
        <f>VLOOKUP(AI24,'Money Won'!$1:$1048576,2,FALSE)</f>
        <v>0</v>
      </c>
      <c r="AK24" s="113" t="s">
        <v>327</v>
      </c>
      <c r="AL24" s="112">
        <f>VLOOKUP(AK24,'Money Won'!$1:$1048576,2,FALSE)</f>
        <v>91350</v>
      </c>
    </row>
    <row r="25" spans="1:38" x14ac:dyDescent="0.2">
      <c r="A25" s="53">
        <v>24</v>
      </c>
      <c r="B25" s="54" t="s">
        <v>107</v>
      </c>
      <c r="C25" s="54" t="s">
        <v>444</v>
      </c>
      <c r="D25" s="54" t="s">
        <v>108</v>
      </c>
      <c r="E25" s="55" t="s">
        <v>174</v>
      </c>
      <c r="F25" s="53" t="s">
        <v>13</v>
      </c>
      <c r="G25" s="56"/>
      <c r="H25" s="57">
        <f t="shared" si="0"/>
        <v>2387680</v>
      </c>
      <c r="I25" s="133" t="s">
        <v>55</v>
      </c>
      <c r="J25" s="134">
        <f>VLOOKUP(I25,'Money Won'!$1:$1048576,2,FALSE)</f>
        <v>171700</v>
      </c>
      <c r="K25" s="135" t="s">
        <v>83</v>
      </c>
      <c r="L25" s="134">
        <f>VLOOKUP(K25,'Money Won'!$1:$1048576,2,FALSE)</f>
        <v>36925</v>
      </c>
      <c r="M25" s="135" t="s">
        <v>81</v>
      </c>
      <c r="N25" s="134">
        <f>VLOOKUP(M25,'Money Won'!$1:$1048576,2,FALSE)</f>
        <v>1120000</v>
      </c>
      <c r="O25" s="126" t="s">
        <v>158</v>
      </c>
      <c r="P25" s="127">
        <f>VLOOKUP(O25,'Money Won'!$1:$1048576,2,FALSE)</f>
        <v>0</v>
      </c>
      <c r="Q25" s="128" t="s">
        <v>171</v>
      </c>
      <c r="R25" s="127">
        <f>VLOOKUP(Q25,'Money Won'!$1:$1048576,2,FALSE)</f>
        <v>0</v>
      </c>
      <c r="S25" s="129" t="s">
        <v>97</v>
      </c>
      <c r="T25" s="127">
        <f>VLOOKUP(S25,'Money Won'!$1:$1048576,2,FALSE)</f>
        <v>718000</v>
      </c>
      <c r="U25" s="122" t="s">
        <v>73</v>
      </c>
      <c r="V25" s="123">
        <f>VLOOKUP(U25,'Money Won'!$1:$1048576,2,FALSE)</f>
        <v>36925</v>
      </c>
      <c r="W25" s="122" t="s">
        <v>267</v>
      </c>
      <c r="X25" s="123">
        <f>VLOOKUP(W25,'Money Won'!$1:$1048576,2,FALSE)</f>
        <v>26467</v>
      </c>
      <c r="Y25" s="122" t="s">
        <v>94</v>
      </c>
      <c r="Z25" s="123">
        <f>VLOOKUP(Y25,'Money Won'!$1:$1048576,2,FALSE)</f>
        <v>69875</v>
      </c>
      <c r="AA25" s="116" t="s">
        <v>98</v>
      </c>
      <c r="AB25" s="117">
        <f>VLOOKUP(AA25,'Money Won'!$1:$1048576,2,FALSE)</f>
        <v>91350</v>
      </c>
      <c r="AC25" s="118" t="s">
        <v>289</v>
      </c>
      <c r="AD25" s="117">
        <f>VLOOKUP(AC25,'Money Won'!$1:$1048576,2,FALSE)</f>
        <v>25088</v>
      </c>
      <c r="AE25" s="118" t="s">
        <v>169</v>
      </c>
      <c r="AF25" s="117">
        <f>VLOOKUP(AE25,'Money Won'!$1:$1048576,2,FALSE)</f>
        <v>0</v>
      </c>
      <c r="AG25" s="111" t="s">
        <v>323</v>
      </c>
      <c r="AH25" s="112">
        <f>VLOOKUP(AG25,'Money Won'!$1:$1048576,2,FALSE)</f>
        <v>0</v>
      </c>
      <c r="AI25" s="113" t="s">
        <v>318</v>
      </c>
      <c r="AJ25" s="112">
        <f>VLOOKUP(AI25,'Money Won'!$1:$1048576,2,FALSE)</f>
        <v>0</v>
      </c>
      <c r="AK25" s="113" t="s">
        <v>327</v>
      </c>
      <c r="AL25" s="112">
        <f>VLOOKUP(AK25,'Money Won'!$1:$1048576,2,FALSE)</f>
        <v>91350</v>
      </c>
    </row>
    <row r="26" spans="1:38" x14ac:dyDescent="0.2">
      <c r="A26" s="53">
        <v>25</v>
      </c>
      <c r="B26" s="54" t="s">
        <v>148</v>
      </c>
      <c r="C26" s="54" t="s">
        <v>453</v>
      </c>
      <c r="D26" s="54" t="s">
        <v>148</v>
      </c>
      <c r="E26" s="55" t="s">
        <v>174</v>
      </c>
      <c r="F26" s="53" t="s">
        <v>13</v>
      </c>
      <c r="G26" s="56"/>
      <c r="H26" s="57">
        <f t="shared" si="0"/>
        <v>2375459</v>
      </c>
      <c r="I26" s="133" t="s">
        <v>63</v>
      </c>
      <c r="J26" s="134">
        <f>VLOOKUP(I26,'Money Won'!$1:$1048576,2,FALSE)</f>
        <v>0</v>
      </c>
      <c r="K26" s="135" t="s">
        <v>83</v>
      </c>
      <c r="L26" s="134">
        <f>VLOOKUP(K26,'Money Won'!$1:$1048576,2,FALSE)</f>
        <v>36925</v>
      </c>
      <c r="M26" s="135" t="s">
        <v>81</v>
      </c>
      <c r="N26" s="134">
        <f>VLOOKUP(M26,'Money Won'!$1:$1048576,2,FALSE)</f>
        <v>1120000</v>
      </c>
      <c r="O26" s="126" t="s">
        <v>261</v>
      </c>
      <c r="P26" s="127">
        <f>VLOOKUP(O26,'Money Won'!$1:$1048576,2,FALSE)</f>
        <v>171700</v>
      </c>
      <c r="Q26" s="128" t="s">
        <v>97</v>
      </c>
      <c r="R26" s="127">
        <f>VLOOKUP(Q26,'Money Won'!$1:$1048576,2,FALSE)</f>
        <v>718000</v>
      </c>
      <c r="S26" s="129" t="s">
        <v>91</v>
      </c>
      <c r="T26" s="127">
        <f>VLOOKUP(S26,'Money Won'!$1:$1048576,2,FALSE)</f>
        <v>0</v>
      </c>
      <c r="U26" s="122" t="s">
        <v>160</v>
      </c>
      <c r="V26" s="123">
        <f>VLOOKUP(U26,'Money Won'!$1:$1048576,2,FALSE)</f>
        <v>91350</v>
      </c>
      <c r="W26" s="122" t="s">
        <v>267</v>
      </c>
      <c r="X26" s="123">
        <f>VLOOKUP(W26,'Money Won'!$1:$1048576,2,FALSE)</f>
        <v>26467</v>
      </c>
      <c r="Y26" s="122" t="s">
        <v>279</v>
      </c>
      <c r="Z26" s="123">
        <f>VLOOKUP(Y26,'Money Won'!$1:$1048576,2,FALSE)</f>
        <v>0</v>
      </c>
      <c r="AA26" s="116" t="s">
        <v>98</v>
      </c>
      <c r="AB26" s="117">
        <f>VLOOKUP(AA26,'Money Won'!$1:$1048576,2,FALSE)</f>
        <v>91350</v>
      </c>
      <c r="AC26" s="118" t="s">
        <v>282</v>
      </c>
      <c r="AD26" s="117">
        <f>VLOOKUP(AC26,'Money Won'!$1:$1048576,2,FALSE)</f>
        <v>0</v>
      </c>
      <c r="AE26" s="118" t="s">
        <v>169</v>
      </c>
      <c r="AF26" s="117">
        <f>VLOOKUP(AE26,'Money Won'!$1:$1048576,2,FALSE)</f>
        <v>0</v>
      </c>
      <c r="AG26" s="111" t="s">
        <v>305</v>
      </c>
      <c r="AH26" s="112">
        <f>VLOOKUP(AG26,'Money Won'!$1:$1048576,2,FALSE)</f>
        <v>0</v>
      </c>
      <c r="AI26" s="113" t="s">
        <v>326</v>
      </c>
      <c r="AJ26" s="112">
        <f>VLOOKUP(AI26,'Money Won'!$1:$1048576,2,FALSE)</f>
        <v>28317</v>
      </c>
      <c r="AK26" s="113" t="s">
        <v>327</v>
      </c>
      <c r="AL26" s="112">
        <f>VLOOKUP(AK26,'Money Won'!$1:$1048576,2,FALSE)</f>
        <v>91350</v>
      </c>
    </row>
    <row r="27" spans="1:38" x14ac:dyDescent="0.2">
      <c r="A27" s="53">
        <v>26</v>
      </c>
      <c r="B27" s="54" t="s">
        <v>177</v>
      </c>
      <c r="C27" s="54" t="s">
        <v>406</v>
      </c>
      <c r="D27" s="54" t="s">
        <v>177</v>
      </c>
      <c r="E27" s="55" t="s">
        <v>174</v>
      </c>
      <c r="F27" s="53" t="s">
        <v>13</v>
      </c>
      <c r="G27" s="56"/>
      <c r="H27" s="57">
        <f t="shared" si="0"/>
        <v>2355738</v>
      </c>
      <c r="I27" s="133" t="s">
        <v>55</v>
      </c>
      <c r="J27" s="134">
        <f>VLOOKUP(I27,'Money Won'!$1:$1048576,2,FALSE)</f>
        <v>171700</v>
      </c>
      <c r="K27" s="135" t="s">
        <v>83</v>
      </c>
      <c r="L27" s="134">
        <f>VLOOKUP(K27,'Money Won'!$1:$1048576,2,FALSE)</f>
        <v>36925</v>
      </c>
      <c r="M27" s="135" t="s">
        <v>63</v>
      </c>
      <c r="N27" s="134">
        <f>VLOOKUP(M27,'Money Won'!$1:$1048576,2,FALSE)</f>
        <v>0</v>
      </c>
      <c r="O27" s="126" t="s">
        <v>80</v>
      </c>
      <c r="P27" s="127">
        <f>VLOOKUP(O27,'Money Won'!$1:$1048576,2,FALSE)</f>
        <v>1935000</v>
      </c>
      <c r="Q27" s="128" t="s">
        <v>77</v>
      </c>
      <c r="R27" s="127">
        <f>VLOOKUP(Q27,'Money Won'!$1:$1048576,2,FALSE)</f>
        <v>91350</v>
      </c>
      <c r="S27" s="129" t="s">
        <v>91</v>
      </c>
      <c r="T27" s="127">
        <f>VLOOKUP(S27,'Money Won'!$1:$1048576,2,FALSE)</f>
        <v>0</v>
      </c>
      <c r="U27" s="122" t="s">
        <v>165</v>
      </c>
      <c r="V27" s="123">
        <f>VLOOKUP(U27,'Money Won'!$1:$1048576,2,FALSE)</f>
        <v>25088</v>
      </c>
      <c r="W27" s="122" t="s">
        <v>279</v>
      </c>
      <c r="X27" s="123">
        <f>VLOOKUP(W27,'Money Won'!$1:$1048576,2,FALSE)</f>
        <v>0</v>
      </c>
      <c r="Y27" s="122" t="s">
        <v>94</v>
      </c>
      <c r="Z27" s="123">
        <f>VLOOKUP(Y27,'Money Won'!$1:$1048576,2,FALSE)</f>
        <v>69875</v>
      </c>
      <c r="AA27" s="116" t="s">
        <v>285</v>
      </c>
      <c r="AB27" s="117">
        <f>VLOOKUP(AA27,'Money Won'!$1:$1048576,2,FALSE)</f>
        <v>0</v>
      </c>
      <c r="AC27" s="118" t="s">
        <v>300</v>
      </c>
      <c r="AD27" s="117">
        <f>VLOOKUP(AC27,'Money Won'!$1:$1048576,2,FALSE)</f>
        <v>0</v>
      </c>
      <c r="AE27" s="118" t="s">
        <v>298</v>
      </c>
      <c r="AF27" s="117">
        <f>VLOOKUP(AE27,'Money Won'!$1:$1048576,2,FALSE)</f>
        <v>25800</v>
      </c>
      <c r="AG27" s="111" t="s">
        <v>308</v>
      </c>
      <c r="AH27" s="112">
        <f>VLOOKUP(AG27,'Money Won'!$1:$1048576,2,FALSE)</f>
        <v>0</v>
      </c>
      <c r="AI27" s="113" t="s">
        <v>319</v>
      </c>
      <c r="AJ27" s="112">
        <f>VLOOKUP(AI27,'Money Won'!$1:$1048576,2,FALSE)</f>
        <v>0</v>
      </c>
      <c r="AK27" s="113" t="s">
        <v>328</v>
      </c>
      <c r="AL27" s="112">
        <f>VLOOKUP(AK27,'Money Won'!$1:$1048576,2,FALSE)</f>
        <v>0</v>
      </c>
    </row>
    <row r="28" spans="1:38" x14ac:dyDescent="0.2">
      <c r="A28" s="53">
        <v>27</v>
      </c>
      <c r="B28" s="54" t="s">
        <v>487</v>
      </c>
      <c r="C28" s="54" t="s">
        <v>488</v>
      </c>
      <c r="D28" s="54" t="s">
        <v>127</v>
      </c>
      <c r="E28" s="55" t="s">
        <v>174</v>
      </c>
      <c r="F28" s="53" t="s">
        <v>13</v>
      </c>
      <c r="G28" s="56"/>
      <c r="H28" s="57">
        <f t="shared" si="0"/>
        <v>2242051</v>
      </c>
      <c r="I28" s="133" t="s">
        <v>61</v>
      </c>
      <c r="J28" s="134">
        <f>VLOOKUP(I28,'Money Won'!$1:$1048576,2,FALSE)</f>
        <v>0</v>
      </c>
      <c r="K28" s="135" t="s">
        <v>51</v>
      </c>
      <c r="L28" s="134">
        <f>VLOOKUP(K28,'Money Won'!$1:$1048576,2,FALSE)</f>
        <v>28317</v>
      </c>
      <c r="M28" s="135" t="s">
        <v>63</v>
      </c>
      <c r="N28" s="134">
        <f>VLOOKUP(M28,'Money Won'!$1:$1048576,2,FALSE)</f>
        <v>0</v>
      </c>
      <c r="O28" s="126" t="s">
        <v>80</v>
      </c>
      <c r="P28" s="127">
        <f>VLOOKUP(O28,'Money Won'!$1:$1048576,2,FALSE)</f>
        <v>1935000</v>
      </c>
      <c r="Q28" s="128" t="s">
        <v>50</v>
      </c>
      <c r="R28" s="127">
        <f>VLOOKUP(Q28,'Money Won'!$1:$1048576,2,FALSE)</f>
        <v>28317</v>
      </c>
      <c r="S28" s="129" t="s">
        <v>266</v>
      </c>
      <c r="T28" s="127">
        <f>VLOOKUP(S28,'Money Won'!$1:$1048576,2,FALSE)</f>
        <v>36925</v>
      </c>
      <c r="U28" s="122" t="s">
        <v>96</v>
      </c>
      <c r="V28" s="123">
        <f>VLOOKUP(U28,'Money Won'!$1:$1048576,2,FALSE)</f>
        <v>0</v>
      </c>
      <c r="W28" s="122" t="s">
        <v>94</v>
      </c>
      <c r="X28" s="123">
        <f>VLOOKUP(W28,'Money Won'!$1:$1048576,2,FALSE)</f>
        <v>69875</v>
      </c>
      <c r="Y28" s="122" t="s">
        <v>93</v>
      </c>
      <c r="Z28" s="123">
        <f>VLOOKUP(Y28,'Money Won'!$1:$1048576,2,FALSE)</f>
        <v>0</v>
      </c>
      <c r="AA28" s="116" t="s">
        <v>98</v>
      </c>
      <c r="AB28" s="117">
        <f>VLOOKUP(AA28,'Money Won'!$1:$1048576,2,FALSE)</f>
        <v>91350</v>
      </c>
      <c r="AC28" s="118" t="s">
        <v>290</v>
      </c>
      <c r="AD28" s="117">
        <f>VLOOKUP(AC28,'Money Won'!$1:$1048576,2,FALSE)</f>
        <v>26467</v>
      </c>
      <c r="AE28" s="118" t="s">
        <v>292</v>
      </c>
      <c r="AF28" s="117">
        <f>VLOOKUP(AE28,'Money Won'!$1:$1048576,2,FALSE)</f>
        <v>25800</v>
      </c>
      <c r="AG28" s="111" t="s">
        <v>305</v>
      </c>
      <c r="AH28" s="112">
        <f>VLOOKUP(AG28,'Money Won'!$1:$1048576,2,FALSE)</f>
        <v>0</v>
      </c>
      <c r="AI28" s="113" t="s">
        <v>320</v>
      </c>
      <c r="AJ28" s="112">
        <f>VLOOKUP(AI28,'Money Won'!$1:$1048576,2,FALSE)</f>
        <v>0</v>
      </c>
      <c r="AK28" s="113" t="s">
        <v>173</v>
      </c>
      <c r="AL28" s="112">
        <f>VLOOKUP(AK28,'Money Won'!$1:$1048576,2,FALSE)</f>
        <v>0</v>
      </c>
    </row>
    <row r="29" spans="1:38" x14ac:dyDescent="0.2">
      <c r="A29" s="53">
        <v>28</v>
      </c>
      <c r="B29" s="54" t="s">
        <v>249</v>
      </c>
      <c r="C29" s="54" t="s">
        <v>361</v>
      </c>
      <c r="D29" s="54" t="s">
        <v>362</v>
      </c>
      <c r="E29" s="55" t="s">
        <v>174</v>
      </c>
      <c r="F29" s="53" t="s">
        <v>13</v>
      </c>
      <c r="G29" s="56"/>
      <c r="H29" s="57">
        <f t="shared" si="0"/>
        <v>2240446</v>
      </c>
      <c r="I29" s="133" t="s">
        <v>55</v>
      </c>
      <c r="J29" s="134">
        <f>VLOOKUP(I29,'Money Won'!$1:$1048576,2,FALSE)</f>
        <v>171700</v>
      </c>
      <c r="K29" s="135" t="s">
        <v>83</v>
      </c>
      <c r="L29" s="134">
        <f>VLOOKUP(K29,'Money Won'!$1:$1048576,2,FALSE)</f>
        <v>36925</v>
      </c>
      <c r="M29" s="135" t="s">
        <v>81</v>
      </c>
      <c r="N29" s="134">
        <f>VLOOKUP(M29,'Money Won'!$1:$1048576,2,FALSE)</f>
        <v>1120000</v>
      </c>
      <c r="O29" s="126" t="s">
        <v>263</v>
      </c>
      <c r="P29" s="127">
        <f>VLOOKUP(O29,'Money Won'!$1:$1048576,2,FALSE)</f>
        <v>24625</v>
      </c>
      <c r="Q29" s="128" t="s">
        <v>88</v>
      </c>
      <c r="R29" s="127">
        <f>VLOOKUP(Q29,'Money Won'!$1:$1048576,2,FALSE)</f>
        <v>0</v>
      </c>
      <c r="S29" s="129" t="s">
        <v>97</v>
      </c>
      <c r="T29" s="127">
        <f>VLOOKUP(S29,'Money Won'!$1:$1048576,2,FALSE)</f>
        <v>718000</v>
      </c>
      <c r="U29" s="122" t="s">
        <v>161</v>
      </c>
      <c r="V29" s="123">
        <f>VLOOKUP(U29,'Money Won'!$1:$1048576,2,FALSE)</f>
        <v>36925</v>
      </c>
      <c r="W29" s="122" t="s">
        <v>87</v>
      </c>
      <c r="X29" s="123">
        <f>VLOOKUP(W29,'Money Won'!$1:$1048576,2,FALSE)</f>
        <v>0</v>
      </c>
      <c r="Y29" s="122" t="s">
        <v>95</v>
      </c>
      <c r="Z29" s="123">
        <f>VLOOKUP(Y29,'Money Won'!$1:$1048576,2,FALSE)</f>
        <v>56278</v>
      </c>
      <c r="AA29" s="116" t="s">
        <v>290</v>
      </c>
      <c r="AB29" s="117">
        <f>VLOOKUP(AA29,'Money Won'!$1:$1048576,2,FALSE)</f>
        <v>26467</v>
      </c>
      <c r="AC29" s="118" t="s">
        <v>289</v>
      </c>
      <c r="AD29" s="117">
        <f>VLOOKUP(AC29,'Money Won'!$1:$1048576,2,FALSE)</f>
        <v>25088</v>
      </c>
      <c r="AE29" s="118" t="s">
        <v>169</v>
      </c>
      <c r="AF29" s="117">
        <f>VLOOKUP(AE29,'Money Won'!$1:$1048576,2,FALSE)</f>
        <v>0</v>
      </c>
      <c r="AG29" s="111" t="s">
        <v>331</v>
      </c>
      <c r="AH29" s="112">
        <f>VLOOKUP(AG29,'Money Won'!$1:$1048576,2,FALSE)</f>
        <v>24438</v>
      </c>
      <c r="AI29" s="113" t="s">
        <v>319</v>
      </c>
      <c r="AJ29" s="112">
        <f>VLOOKUP(AI29,'Money Won'!$1:$1048576,2,FALSE)</f>
        <v>0</v>
      </c>
      <c r="AK29" s="113" t="s">
        <v>329</v>
      </c>
      <c r="AL29" s="112">
        <f>VLOOKUP(AK29,'Money Won'!$1:$1048576,2,FALSE)</f>
        <v>0</v>
      </c>
    </row>
    <row r="30" spans="1:38" x14ac:dyDescent="0.2">
      <c r="A30" s="53">
        <v>29</v>
      </c>
      <c r="B30" s="54" t="s">
        <v>250</v>
      </c>
      <c r="C30" s="54" t="s">
        <v>361</v>
      </c>
      <c r="D30" s="54" t="s">
        <v>362</v>
      </c>
      <c r="E30" s="55" t="s">
        <v>174</v>
      </c>
      <c r="F30" s="53" t="s">
        <v>13</v>
      </c>
      <c r="G30" s="56"/>
      <c r="H30" s="57">
        <f t="shared" si="0"/>
        <v>2187501</v>
      </c>
      <c r="I30" s="133" t="s">
        <v>55</v>
      </c>
      <c r="J30" s="134">
        <f>VLOOKUP(I30,'Money Won'!$1:$1048576,2,FALSE)</f>
        <v>171700</v>
      </c>
      <c r="K30" s="135" t="s">
        <v>65</v>
      </c>
      <c r="L30" s="134">
        <f>VLOOKUP(K30,'Money Won'!$1:$1048576,2,FALSE)</f>
        <v>0</v>
      </c>
      <c r="M30" s="135" t="s">
        <v>81</v>
      </c>
      <c r="N30" s="134">
        <f>VLOOKUP(M30,'Money Won'!$1:$1048576,2,FALSE)</f>
        <v>1120000</v>
      </c>
      <c r="O30" s="126" t="s">
        <v>75</v>
      </c>
      <c r="P30" s="127">
        <f>VLOOKUP(O30,'Money Won'!$1:$1048576,2,FALSE)</f>
        <v>0</v>
      </c>
      <c r="Q30" s="128" t="s">
        <v>88</v>
      </c>
      <c r="R30" s="127">
        <f>VLOOKUP(Q30,'Money Won'!$1:$1048576,2,FALSE)</f>
        <v>0</v>
      </c>
      <c r="S30" s="129" t="s">
        <v>97</v>
      </c>
      <c r="T30" s="127">
        <f>VLOOKUP(S30,'Money Won'!$1:$1048576,2,FALSE)</f>
        <v>718000</v>
      </c>
      <c r="U30" s="122" t="s">
        <v>159</v>
      </c>
      <c r="V30" s="123">
        <f>VLOOKUP(U30,'Money Won'!$1:$1048576,2,FALSE)</f>
        <v>0</v>
      </c>
      <c r="W30" s="122" t="s">
        <v>161</v>
      </c>
      <c r="X30" s="123">
        <f>VLOOKUP(W30,'Money Won'!$1:$1048576,2,FALSE)</f>
        <v>36925</v>
      </c>
      <c r="Y30" s="122" t="s">
        <v>87</v>
      </c>
      <c r="Z30" s="123">
        <f>VLOOKUP(Y30,'Money Won'!$1:$1048576,2,FALSE)</f>
        <v>0</v>
      </c>
      <c r="AA30" s="116" t="s">
        <v>98</v>
      </c>
      <c r="AB30" s="117">
        <f>VLOOKUP(AA30,'Money Won'!$1:$1048576,2,FALSE)</f>
        <v>91350</v>
      </c>
      <c r="AC30" s="118" t="s">
        <v>289</v>
      </c>
      <c r="AD30" s="117">
        <f>VLOOKUP(AC30,'Money Won'!$1:$1048576,2,FALSE)</f>
        <v>25088</v>
      </c>
      <c r="AE30" s="118" t="s">
        <v>169</v>
      </c>
      <c r="AF30" s="117">
        <f>VLOOKUP(AE30,'Money Won'!$1:$1048576,2,FALSE)</f>
        <v>0</v>
      </c>
      <c r="AG30" s="111" t="s">
        <v>331</v>
      </c>
      <c r="AH30" s="112">
        <f>VLOOKUP(AG30,'Money Won'!$1:$1048576,2,FALSE)</f>
        <v>24438</v>
      </c>
      <c r="AI30" s="113" t="s">
        <v>319</v>
      </c>
      <c r="AJ30" s="112">
        <f>VLOOKUP(AI30,'Money Won'!$1:$1048576,2,FALSE)</f>
        <v>0</v>
      </c>
      <c r="AK30" s="113" t="s">
        <v>329</v>
      </c>
      <c r="AL30" s="112">
        <f>VLOOKUP(AK30,'Money Won'!$1:$1048576,2,FALSE)</f>
        <v>0</v>
      </c>
    </row>
    <row r="31" spans="1:38" x14ac:dyDescent="0.2">
      <c r="A31" s="53">
        <v>30</v>
      </c>
      <c r="B31" s="54" t="s">
        <v>226</v>
      </c>
      <c r="C31" s="54" t="s">
        <v>481</v>
      </c>
      <c r="D31" s="54" t="s">
        <v>226</v>
      </c>
      <c r="E31" s="55" t="s">
        <v>174</v>
      </c>
      <c r="F31" s="53" t="s">
        <v>13</v>
      </c>
      <c r="G31" s="56"/>
      <c r="H31" s="57">
        <f t="shared" si="0"/>
        <v>2087095</v>
      </c>
      <c r="I31" s="133" t="s">
        <v>68</v>
      </c>
      <c r="J31" s="134">
        <f>VLOOKUP(I31,'Money Won'!$1:$1048576,2,FALSE)</f>
        <v>503500</v>
      </c>
      <c r="K31" s="135" t="s">
        <v>57</v>
      </c>
      <c r="L31" s="134">
        <f>VLOOKUP(K31,'Money Won'!$1:$1048576,2,FALSE)</f>
        <v>91350</v>
      </c>
      <c r="M31" s="135" t="s">
        <v>81</v>
      </c>
      <c r="N31" s="134">
        <f>VLOOKUP(M31,'Money Won'!$1:$1048576,2,FALSE)</f>
        <v>1120000</v>
      </c>
      <c r="O31" s="126" t="s">
        <v>150</v>
      </c>
      <c r="P31" s="127">
        <f>VLOOKUP(O31,'Money Won'!$1:$1048576,2,FALSE)</f>
        <v>56278</v>
      </c>
      <c r="Q31" s="128" t="s">
        <v>91</v>
      </c>
      <c r="R31" s="127">
        <f>VLOOKUP(Q31,'Money Won'!$1:$1048576,2,FALSE)</f>
        <v>0</v>
      </c>
      <c r="S31" s="129" t="s">
        <v>77</v>
      </c>
      <c r="T31" s="127">
        <f>VLOOKUP(S31,'Money Won'!$1:$1048576,2,FALSE)</f>
        <v>91350</v>
      </c>
      <c r="U31" s="122" t="s">
        <v>94</v>
      </c>
      <c r="V31" s="123">
        <f>VLOOKUP(U31,'Money Won'!$1:$1048576,2,FALSE)</f>
        <v>69875</v>
      </c>
      <c r="W31" s="122" t="s">
        <v>157</v>
      </c>
      <c r="X31" s="123">
        <f>VLOOKUP(W31,'Money Won'!$1:$1048576,2,FALSE)</f>
        <v>0</v>
      </c>
      <c r="Y31" s="122" t="s">
        <v>87</v>
      </c>
      <c r="Z31" s="123">
        <f>VLOOKUP(Y31,'Money Won'!$1:$1048576,2,FALSE)</f>
        <v>0</v>
      </c>
      <c r="AA31" s="116" t="s">
        <v>290</v>
      </c>
      <c r="AB31" s="117">
        <f>VLOOKUP(AA31,'Money Won'!$1:$1048576,2,FALSE)</f>
        <v>26467</v>
      </c>
      <c r="AC31" s="118" t="s">
        <v>98</v>
      </c>
      <c r="AD31" s="117">
        <f>VLOOKUP(AC31,'Money Won'!$1:$1048576,2,FALSE)</f>
        <v>91350</v>
      </c>
      <c r="AE31" s="118" t="s">
        <v>299</v>
      </c>
      <c r="AF31" s="117">
        <f>VLOOKUP(AE31,'Money Won'!$1:$1048576,2,FALSE)</f>
        <v>0</v>
      </c>
      <c r="AG31" s="111" t="s">
        <v>317</v>
      </c>
      <c r="AH31" s="112">
        <f>VLOOKUP(AG31,'Money Won'!$1:$1048576,2,FALSE)</f>
        <v>0</v>
      </c>
      <c r="AI31" s="113" t="s">
        <v>319</v>
      </c>
      <c r="AJ31" s="112">
        <f>VLOOKUP(AI31,'Money Won'!$1:$1048576,2,FALSE)</f>
        <v>0</v>
      </c>
      <c r="AK31" s="113" t="s">
        <v>306</v>
      </c>
      <c r="AL31" s="112">
        <f>VLOOKUP(AK31,'Money Won'!$1:$1048576,2,FALSE)</f>
        <v>36925</v>
      </c>
    </row>
    <row r="32" spans="1:38" x14ac:dyDescent="0.2">
      <c r="A32" s="53">
        <v>31</v>
      </c>
      <c r="B32" s="54" t="s">
        <v>246</v>
      </c>
      <c r="C32" s="54" t="s">
        <v>408</v>
      </c>
      <c r="D32" s="54" t="s">
        <v>409</v>
      </c>
      <c r="E32" s="55" t="s">
        <v>174</v>
      </c>
      <c r="F32" s="53" t="s">
        <v>13</v>
      </c>
      <c r="G32" s="56"/>
      <c r="H32" s="57">
        <f t="shared" si="0"/>
        <v>2051978</v>
      </c>
      <c r="I32" s="133" t="s">
        <v>68</v>
      </c>
      <c r="J32" s="134">
        <f>VLOOKUP(I32,'Money Won'!$1:$1048576,2,FALSE)</f>
        <v>503500</v>
      </c>
      <c r="K32" s="135" t="s">
        <v>63</v>
      </c>
      <c r="L32" s="134">
        <f>VLOOKUP(K32,'Money Won'!$1:$1048576,2,FALSE)</f>
        <v>0</v>
      </c>
      <c r="M32" s="135" t="s">
        <v>62</v>
      </c>
      <c r="N32" s="134">
        <f>VLOOKUP(M32,'Money Won'!$1:$1048576,2,FALSE)</f>
        <v>313000</v>
      </c>
      <c r="O32" s="126" t="s">
        <v>261</v>
      </c>
      <c r="P32" s="127">
        <f>VLOOKUP(O32,'Money Won'!$1:$1048576,2,FALSE)</f>
        <v>171700</v>
      </c>
      <c r="Q32" s="128" t="s">
        <v>97</v>
      </c>
      <c r="R32" s="127">
        <f>VLOOKUP(Q32,'Money Won'!$1:$1048576,2,FALSE)</f>
        <v>718000</v>
      </c>
      <c r="S32" s="129" t="s">
        <v>77</v>
      </c>
      <c r="T32" s="127">
        <f>VLOOKUP(S32,'Money Won'!$1:$1048576,2,FALSE)</f>
        <v>91350</v>
      </c>
      <c r="U32" s="122" t="s">
        <v>85</v>
      </c>
      <c r="V32" s="123">
        <f>VLOOKUP(U32,'Money Won'!$1:$1048576,2,FALSE)</f>
        <v>36925</v>
      </c>
      <c r="W32" s="122" t="s">
        <v>94</v>
      </c>
      <c r="X32" s="123">
        <f>VLOOKUP(W32,'Money Won'!$1:$1048576,2,FALSE)</f>
        <v>69875</v>
      </c>
      <c r="Y32" s="122" t="s">
        <v>273</v>
      </c>
      <c r="Z32" s="123">
        <f>VLOOKUP(Y32,'Money Won'!$1:$1048576,2,FALSE)</f>
        <v>0</v>
      </c>
      <c r="AA32" s="116" t="s">
        <v>287</v>
      </c>
      <c r="AB32" s="117">
        <f>VLOOKUP(AA32,'Money Won'!$1:$1048576,2,FALSE)</f>
        <v>91350</v>
      </c>
      <c r="AC32" s="118" t="s">
        <v>300</v>
      </c>
      <c r="AD32" s="117">
        <f>VLOOKUP(AC32,'Money Won'!$1:$1048576,2,FALSE)</f>
        <v>0</v>
      </c>
      <c r="AE32" s="118" t="s">
        <v>169</v>
      </c>
      <c r="AF32" s="117">
        <f>VLOOKUP(AE32,'Money Won'!$1:$1048576,2,FALSE)</f>
        <v>0</v>
      </c>
      <c r="AG32" s="111" t="s">
        <v>305</v>
      </c>
      <c r="AH32" s="112">
        <f>VLOOKUP(AG32,'Money Won'!$1:$1048576,2,FALSE)</f>
        <v>0</v>
      </c>
      <c r="AI32" s="113" t="s">
        <v>303</v>
      </c>
      <c r="AJ32" s="112">
        <f>VLOOKUP(AI32,'Money Won'!$1:$1048576,2,FALSE)</f>
        <v>56278</v>
      </c>
      <c r="AK32" s="113" t="s">
        <v>323</v>
      </c>
      <c r="AL32" s="112">
        <f>VLOOKUP(AK32,'Money Won'!$1:$1048576,2,FALSE)</f>
        <v>0</v>
      </c>
    </row>
    <row r="33" spans="1:38" x14ac:dyDescent="0.2">
      <c r="A33" s="53">
        <v>32</v>
      </c>
      <c r="B33" s="54" t="s">
        <v>101</v>
      </c>
      <c r="C33" s="54" t="s">
        <v>335</v>
      </c>
      <c r="D33" s="54" t="s">
        <v>101</v>
      </c>
      <c r="E33" s="55" t="s">
        <v>174</v>
      </c>
      <c r="F33" s="53" t="s">
        <v>13</v>
      </c>
      <c r="G33" s="56"/>
      <c r="H33" s="57">
        <f t="shared" si="0"/>
        <v>2025915</v>
      </c>
      <c r="I33" s="133" t="s">
        <v>68</v>
      </c>
      <c r="J33" s="134">
        <f>VLOOKUP(I33,'Money Won'!$1:$1048576,2,FALSE)</f>
        <v>503500</v>
      </c>
      <c r="K33" s="135" t="s">
        <v>81</v>
      </c>
      <c r="L33" s="134">
        <f>VLOOKUP(K33,'Money Won'!$1:$1048576,2,FALSE)</f>
        <v>1120000</v>
      </c>
      <c r="M33" s="135" t="s">
        <v>63</v>
      </c>
      <c r="N33" s="134">
        <f>VLOOKUP(M33,'Money Won'!$1:$1048576,2,FALSE)</f>
        <v>0</v>
      </c>
      <c r="O33" s="126" t="s">
        <v>92</v>
      </c>
      <c r="P33" s="127">
        <f>VLOOKUP(O33,'Money Won'!$1:$1048576,2,FALSE)</f>
        <v>26467</v>
      </c>
      <c r="Q33" s="128" t="s">
        <v>258</v>
      </c>
      <c r="R33" s="127">
        <f>VLOOKUP(Q33,'Money Won'!$1:$1048576,2,FALSE)</f>
        <v>56278</v>
      </c>
      <c r="S33" s="129" t="s">
        <v>265</v>
      </c>
      <c r="T33" s="127">
        <f>VLOOKUP(S33,'Money Won'!$1:$1048576,2,FALSE)</f>
        <v>28317</v>
      </c>
      <c r="U33" s="122" t="s">
        <v>161</v>
      </c>
      <c r="V33" s="123">
        <f>VLOOKUP(U33,'Money Won'!$1:$1048576,2,FALSE)</f>
        <v>36925</v>
      </c>
      <c r="W33" s="122" t="s">
        <v>94</v>
      </c>
      <c r="X33" s="123">
        <f>VLOOKUP(W33,'Money Won'!$1:$1048576,2,FALSE)</f>
        <v>69875</v>
      </c>
      <c r="Y33" s="122" t="s">
        <v>95</v>
      </c>
      <c r="Z33" s="123">
        <f>VLOOKUP(Y33,'Money Won'!$1:$1048576,2,FALSE)</f>
        <v>56278</v>
      </c>
      <c r="AA33" s="116" t="s">
        <v>98</v>
      </c>
      <c r="AB33" s="117">
        <f>VLOOKUP(AA33,'Money Won'!$1:$1048576,2,FALSE)</f>
        <v>91350</v>
      </c>
      <c r="AC33" s="118" t="s">
        <v>281</v>
      </c>
      <c r="AD33" s="117">
        <f>VLOOKUP(AC33,'Money Won'!$1:$1048576,2,FALSE)</f>
        <v>0</v>
      </c>
      <c r="AE33" s="118" t="s">
        <v>283</v>
      </c>
      <c r="AF33" s="117">
        <f>VLOOKUP(AE33,'Money Won'!$1:$1048576,2,FALSE)</f>
        <v>0</v>
      </c>
      <c r="AG33" s="111" t="s">
        <v>325</v>
      </c>
      <c r="AH33" s="112">
        <f>VLOOKUP(AG33,'Money Won'!$1:$1048576,2,FALSE)</f>
        <v>0</v>
      </c>
      <c r="AI33" s="113" t="s">
        <v>321</v>
      </c>
      <c r="AJ33" s="112">
        <f>VLOOKUP(AI33,'Money Won'!$1:$1048576,2,FALSE)</f>
        <v>0</v>
      </c>
      <c r="AK33" s="113" t="s">
        <v>306</v>
      </c>
      <c r="AL33" s="112">
        <f>VLOOKUP(AK33,'Money Won'!$1:$1048576,2,FALSE)</f>
        <v>36925</v>
      </c>
    </row>
    <row r="34" spans="1:38" x14ac:dyDescent="0.2">
      <c r="A34" s="53">
        <v>33</v>
      </c>
      <c r="B34" s="54" t="s">
        <v>483</v>
      </c>
      <c r="C34" s="54" t="s">
        <v>482</v>
      </c>
      <c r="D34" s="54" t="s">
        <v>483</v>
      </c>
      <c r="E34" s="55" t="s">
        <v>174</v>
      </c>
      <c r="F34" s="53" t="s">
        <v>13</v>
      </c>
      <c r="G34" s="56"/>
      <c r="H34" s="57">
        <f t="shared" ref="H34:H65" si="1">SUM(J34)+L34+N34+P34+R34+T34+V34+X34+Z34+AB34+AD34+AF34+AH34+AJ34+AL34</f>
        <v>1983967</v>
      </c>
      <c r="I34" s="133" t="s">
        <v>68</v>
      </c>
      <c r="J34" s="134">
        <f>VLOOKUP(I34,'Money Won'!$1:$1048576,2,FALSE)</f>
        <v>503500</v>
      </c>
      <c r="K34" s="135" t="s">
        <v>51</v>
      </c>
      <c r="L34" s="134">
        <f>VLOOKUP(K34,'Money Won'!$1:$1048576,2,FALSE)</f>
        <v>28317</v>
      </c>
      <c r="M34" s="135" t="s">
        <v>64</v>
      </c>
      <c r="N34" s="134">
        <f>VLOOKUP(M34,'Money Won'!$1:$1048576,2,FALSE)</f>
        <v>0</v>
      </c>
      <c r="O34" s="126" t="s">
        <v>59</v>
      </c>
      <c r="P34" s="127">
        <f>VLOOKUP(O34,'Money Won'!$1:$1048576,2,FALSE)</f>
        <v>223000</v>
      </c>
      <c r="Q34" s="128" t="s">
        <v>89</v>
      </c>
      <c r="R34" s="127">
        <f>VLOOKUP(Q34,'Money Won'!$1:$1048576,2,FALSE)</f>
        <v>313000</v>
      </c>
      <c r="S34" s="129" t="s">
        <v>97</v>
      </c>
      <c r="T34" s="127">
        <f>VLOOKUP(S34,'Money Won'!$1:$1048576,2,FALSE)</f>
        <v>718000</v>
      </c>
      <c r="U34" s="122" t="s">
        <v>160</v>
      </c>
      <c r="V34" s="123">
        <f>VLOOKUP(U34,'Money Won'!$1:$1048576,2,FALSE)</f>
        <v>91350</v>
      </c>
      <c r="W34" s="122" t="s">
        <v>161</v>
      </c>
      <c r="X34" s="123">
        <f>VLOOKUP(W34,'Money Won'!$1:$1048576,2,FALSE)</f>
        <v>36925</v>
      </c>
      <c r="Y34" s="122" t="s">
        <v>94</v>
      </c>
      <c r="Z34" s="123">
        <f>VLOOKUP(Y34,'Money Won'!$1:$1048576,2,FALSE)</f>
        <v>69875</v>
      </c>
      <c r="AA34" s="116" t="s">
        <v>294</v>
      </c>
      <c r="AB34" s="117">
        <f>VLOOKUP(AA34,'Money Won'!$1:$1048576,2,FALSE)</f>
        <v>0</v>
      </c>
      <c r="AC34" s="118" t="s">
        <v>285</v>
      </c>
      <c r="AD34" s="117">
        <f>VLOOKUP(AC34,'Money Won'!$1:$1048576,2,FALSE)</f>
        <v>0</v>
      </c>
      <c r="AE34" s="118" t="s">
        <v>169</v>
      </c>
      <c r="AF34" s="117">
        <f>VLOOKUP(AE34,'Money Won'!$1:$1048576,2,FALSE)</f>
        <v>0</v>
      </c>
      <c r="AG34" s="111" t="s">
        <v>321</v>
      </c>
      <c r="AH34" s="112">
        <f>VLOOKUP(AG34,'Money Won'!$1:$1048576,2,FALSE)</f>
        <v>0</v>
      </c>
      <c r="AI34" s="113" t="s">
        <v>319</v>
      </c>
      <c r="AJ34" s="112">
        <f>VLOOKUP(AI34,'Money Won'!$1:$1048576,2,FALSE)</f>
        <v>0</v>
      </c>
      <c r="AK34" s="113" t="s">
        <v>313</v>
      </c>
      <c r="AL34" s="112">
        <f>VLOOKUP(AK34,'Money Won'!$1:$1048576,2,FALSE)</f>
        <v>0</v>
      </c>
    </row>
    <row r="35" spans="1:38" x14ac:dyDescent="0.2">
      <c r="A35" s="53">
        <v>34</v>
      </c>
      <c r="B35" s="54" t="s">
        <v>213</v>
      </c>
      <c r="C35" s="54" t="s">
        <v>386</v>
      </c>
      <c r="D35" s="54" t="s">
        <v>213</v>
      </c>
      <c r="E35" s="55" t="s">
        <v>174</v>
      </c>
      <c r="F35" s="53" t="s">
        <v>13</v>
      </c>
      <c r="G35" s="56"/>
      <c r="H35" s="57">
        <f t="shared" si="1"/>
        <v>1934562</v>
      </c>
      <c r="I35" s="133" t="s">
        <v>68</v>
      </c>
      <c r="J35" s="134">
        <f>VLOOKUP(I35,'Money Won'!$1:$1048576,2,FALSE)</f>
        <v>503500</v>
      </c>
      <c r="K35" s="135" t="s">
        <v>51</v>
      </c>
      <c r="L35" s="134">
        <f>VLOOKUP(K35,'Money Won'!$1:$1048576,2,FALSE)</f>
        <v>28317</v>
      </c>
      <c r="M35" s="135" t="s">
        <v>81</v>
      </c>
      <c r="N35" s="134">
        <f>VLOOKUP(M35,'Money Won'!$1:$1048576,2,FALSE)</f>
        <v>1120000</v>
      </c>
      <c r="O35" s="126" t="s">
        <v>86</v>
      </c>
      <c r="P35" s="127">
        <f>VLOOKUP(O35,'Money Won'!$1:$1048576,2,FALSE)</f>
        <v>91350</v>
      </c>
      <c r="Q35" s="128" t="s">
        <v>75</v>
      </c>
      <c r="R35" s="127">
        <f>VLOOKUP(Q35,'Money Won'!$1:$1048576,2,FALSE)</f>
        <v>0</v>
      </c>
      <c r="S35" s="129" t="s">
        <v>91</v>
      </c>
      <c r="T35" s="127">
        <f>VLOOKUP(S35,'Money Won'!$1:$1048576,2,FALSE)</f>
        <v>0</v>
      </c>
      <c r="U35" s="122" t="s">
        <v>73</v>
      </c>
      <c r="V35" s="123">
        <f>VLOOKUP(U35,'Money Won'!$1:$1048576,2,FALSE)</f>
        <v>36925</v>
      </c>
      <c r="W35" s="122" t="s">
        <v>94</v>
      </c>
      <c r="X35" s="123">
        <f>VLOOKUP(W35,'Money Won'!$1:$1048576,2,FALSE)</f>
        <v>69875</v>
      </c>
      <c r="Y35" s="122" t="s">
        <v>273</v>
      </c>
      <c r="Z35" s="123">
        <f>VLOOKUP(Y35,'Money Won'!$1:$1048576,2,FALSE)</f>
        <v>0</v>
      </c>
      <c r="AA35" s="116" t="s">
        <v>293</v>
      </c>
      <c r="AB35" s="117">
        <f>VLOOKUP(AA35,'Money Won'!$1:$1048576,2,FALSE)</f>
        <v>0</v>
      </c>
      <c r="AC35" s="118" t="s">
        <v>285</v>
      </c>
      <c r="AD35" s="117">
        <f>VLOOKUP(AC35,'Money Won'!$1:$1048576,2,FALSE)</f>
        <v>0</v>
      </c>
      <c r="AE35" s="118" t="s">
        <v>288</v>
      </c>
      <c r="AF35" s="117">
        <f>VLOOKUP(AE35,'Money Won'!$1:$1048576,2,FALSE)</f>
        <v>56278</v>
      </c>
      <c r="AG35" s="111" t="s">
        <v>326</v>
      </c>
      <c r="AH35" s="112">
        <f>VLOOKUP(AG35,'Money Won'!$1:$1048576,2,FALSE)</f>
        <v>28317</v>
      </c>
      <c r="AI35" s="113" t="s">
        <v>305</v>
      </c>
      <c r="AJ35" s="112">
        <f>VLOOKUP(AI35,'Money Won'!$1:$1048576,2,FALSE)</f>
        <v>0</v>
      </c>
      <c r="AK35" s="113" t="s">
        <v>332</v>
      </c>
      <c r="AL35" s="112">
        <f>VLOOKUP(AK35,'Money Won'!$1:$1048576,2,FALSE)</f>
        <v>0</v>
      </c>
    </row>
    <row r="36" spans="1:38" x14ac:dyDescent="0.2">
      <c r="A36" s="53">
        <v>35</v>
      </c>
      <c r="B36" s="54" t="s">
        <v>498</v>
      </c>
      <c r="C36" s="54" t="s">
        <v>497</v>
      </c>
      <c r="D36" s="54" t="s">
        <v>498</v>
      </c>
      <c r="E36" s="55" t="s">
        <v>174</v>
      </c>
      <c r="F36" s="53" t="s">
        <v>13</v>
      </c>
      <c r="G36" s="56"/>
      <c r="H36" s="57">
        <f t="shared" si="1"/>
        <v>1905428</v>
      </c>
      <c r="I36" s="133" t="s">
        <v>68</v>
      </c>
      <c r="J36" s="134">
        <f>VLOOKUP(I36,'Money Won'!$1:$1048576,2,FALSE)</f>
        <v>503500</v>
      </c>
      <c r="K36" s="135" t="s">
        <v>55</v>
      </c>
      <c r="L36" s="134">
        <f>VLOOKUP(K36,'Money Won'!$1:$1048576,2,FALSE)</f>
        <v>171700</v>
      </c>
      <c r="M36" s="135" t="s">
        <v>63</v>
      </c>
      <c r="N36" s="134">
        <f>VLOOKUP(M36,'Money Won'!$1:$1048576,2,FALSE)</f>
        <v>0</v>
      </c>
      <c r="O36" s="126" t="s">
        <v>158</v>
      </c>
      <c r="P36" s="127">
        <f>VLOOKUP(O36,'Money Won'!$1:$1048576,2,FALSE)</f>
        <v>0</v>
      </c>
      <c r="Q36" s="128" t="s">
        <v>258</v>
      </c>
      <c r="R36" s="127">
        <f>VLOOKUP(Q36,'Money Won'!$1:$1048576,2,FALSE)</f>
        <v>56278</v>
      </c>
      <c r="S36" s="129" t="s">
        <v>97</v>
      </c>
      <c r="T36" s="127">
        <f>VLOOKUP(S36,'Money Won'!$1:$1048576,2,FALSE)</f>
        <v>718000</v>
      </c>
      <c r="U36" s="122" t="s">
        <v>160</v>
      </c>
      <c r="V36" s="123">
        <f>VLOOKUP(U36,'Money Won'!$1:$1048576,2,FALSE)</f>
        <v>91350</v>
      </c>
      <c r="W36" s="122" t="s">
        <v>341</v>
      </c>
      <c r="X36" s="123">
        <f>VLOOKUP(W36,'Money Won'!$1:$1048576,2,FALSE)</f>
        <v>313000</v>
      </c>
      <c r="Y36" s="122" t="s">
        <v>273</v>
      </c>
      <c r="Z36" s="123">
        <f>VLOOKUP(Y36,'Money Won'!$1:$1048576,2,FALSE)</f>
        <v>0</v>
      </c>
      <c r="AA36" s="116" t="s">
        <v>172</v>
      </c>
      <c r="AB36" s="117">
        <f>VLOOKUP(AA36,'Money Won'!$1:$1048576,2,FALSE)</f>
        <v>0</v>
      </c>
      <c r="AC36" s="118" t="s">
        <v>295</v>
      </c>
      <c r="AD36" s="117">
        <f>VLOOKUP(AC36,'Money Won'!$1:$1048576,2,FALSE)</f>
        <v>25800</v>
      </c>
      <c r="AE36" s="118" t="s">
        <v>298</v>
      </c>
      <c r="AF36" s="117">
        <f>VLOOKUP(AE36,'Money Won'!$1:$1048576,2,FALSE)</f>
        <v>25800</v>
      </c>
      <c r="AG36" s="111" t="s">
        <v>307</v>
      </c>
      <c r="AH36" s="112">
        <f>VLOOKUP(AG36,'Money Won'!$1:$1048576,2,FALSE)</f>
        <v>0</v>
      </c>
      <c r="AI36" s="113" t="s">
        <v>319</v>
      </c>
      <c r="AJ36" s="112">
        <f>VLOOKUP(AI36,'Money Won'!$1:$1048576,2,FALSE)</f>
        <v>0</v>
      </c>
      <c r="AK36" s="113" t="s">
        <v>308</v>
      </c>
      <c r="AL36" s="112">
        <f>VLOOKUP(AK36,'Money Won'!$1:$1048576,2,FALSE)</f>
        <v>0</v>
      </c>
    </row>
    <row r="37" spans="1:38" x14ac:dyDescent="0.2">
      <c r="A37" s="53">
        <v>36</v>
      </c>
      <c r="B37" s="54" t="s">
        <v>485</v>
      </c>
      <c r="C37" s="54" t="s">
        <v>484</v>
      </c>
      <c r="D37" s="54" t="s">
        <v>127</v>
      </c>
      <c r="E37" s="55" t="s">
        <v>174</v>
      </c>
      <c r="F37" s="53" t="s">
        <v>13</v>
      </c>
      <c r="G37" s="56"/>
      <c r="H37" s="57">
        <f t="shared" si="1"/>
        <v>1879167</v>
      </c>
      <c r="I37" s="133" t="s">
        <v>68</v>
      </c>
      <c r="J37" s="134">
        <f>VLOOKUP(I37,'Money Won'!$1:$1048576,2,FALSE)</f>
        <v>503500</v>
      </c>
      <c r="K37" s="135" t="s">
        <v>57</v>
      </c>
      <c r="L37" s="134">
        <f>VLOOKUP(K37,'Money Won'!$1:$1048576,2,FALSE)</f>
        <v>91350</v>
      </c>
      <c r="M37" s="135" t="s">
        <v>62</v>
      </c>
      <c r="N37" s="134">
        <f>VLOOKUP(M37,'Money Won'!$1:$1048576,2,FALSE)</f>
        <v>313000</v>
      </c>
      <c r="O37" s="126" t="s">
        <v>265</v>
      </c>
      <c r="P37" s="127">
        <f>VLOOKUP(O37,'Money Won'!$1:$1048576,2,FALSE)</f>
        <v>28317</v>
      </c>
      <c r="Q37" s="128" t="s">
        <v>92</v>
      </c>
      <c r="R37" s="127">
        <f>VLOOKUP(Q37,'Money Won'!$1:$1048576,2,FALSE)</f>
        <v>26467</v>
      </c>
      <c r="S37" s="129" t="s">
        <v>97</v>
      </c>
      <c r="T37" s="127">
        <f>VLOOKUP(S37,'Money Won'!$1:$1048576,2,FALSE)</f>
        <v>718000</v>
      </c>
      <c r="U37" s="122" t="s">
        <v>267</v>
      </c>
      <c r="V37" s="123">
        <f>VLOOKUP(U37,'Money Won'!$1:$1048576,2,FALSE)</f>
        <v>26467</v>
      </c>
      <c r="W37" s="122" t="s">
        <v>157</v>
      </c>
      <c r="X37" s="123">
        <f>VLOOKUP(W37,'Money Won'!$1:$1048576,2,FALSE)</f>
        <v>0</v>
      </c>
      <c r="Y37" s="122" t="s">
        <v>95</v>
      </c>
      <c r="Z37" s="123">
        <f>VLOOKUP(Y37,'Money Won'!$1:$1048576,2,FALSE)</f>
        <v>56278</v>
      </c>
      <c r="AA37" s="116" t="s">
        <v>98</v>
      </c>
      <c r="AB37" s="117">
        <f>VLOOKUP(AA37,'Money Won'!$1:$1048576,2,FALSE)</f>
        <v>91350</v>
      </c>
      <c r="AC37" s="118" t="s">
        <v>169</v>
      </c>
      <c r="AD37" s="117">
        <f>VLOOKUP(AC37,'Money Won'!$1:$1048576,2,FALSE)</f>
        <v>0</v>
      </c>
      <c r="AE37" s="118" t="s">
        <v>170</v>
      </c>
      <c r="AF37" s="117">
        <f>VLOOKUP(AE37,'Money Won'!$1:$1048576,2,FALSE)</f>
        <v>0</v>
      </c>
      <c r="AG37" s="111" t="s">
        <v>173</v>
      </c>
      <c r="AH37" s="112">
        <f>VLOOKUP(AG37,'Money Won'!$1:$1048576,2,FALSE)</f>
        <v>0</v>
      </c>
      <c r="AI37" s="113" t="s">
        <v>331</v>
      </c>
      <c r="AJ37" s="112">
        <f>VLOOKUP(AI37,'Money Won'!$1:$1048576,2,FALSE)</f>
        <v>24438</v>
      </c>
      <c r="AK37" s="113" t="s">
        <v>328</v>
      </c>
      <c r="AL37" s="112">
        <f>VLOOKUP(AK37,'Money Won'!$1:$1048576,2,FALSE)</f>
        <v>0</v>
      </c>
    </row>
    <row r="38" spans="1:38" x14ac:dyDescent="0.2">
      <c r="A38" s="53">
        <v>37</v>
      </c>
      <c r="B38" s="54" t="s">
        <v>521</v>
      </c>
      <c r="C38" s="54" t="s">
        <v>522</v>
      </c>
      <c r="D38" s="54" t="s">
        <v>523</v>
      </c>
      <c r="E38" s="55" t="s">
        <v>524</v>
      </c>
      <c r="F38" s="53" t="s">
        <v>13</v>
      </c>
      <c r="G38" s="56"/>
      <c r="H38" s="57">
        <f t="shared" si="1"/>
        <v>1855723</v>
      </c>
      <c r="I38" s="133" t="s">
        <v>68</v>
      </c>
      <c r="J38" s="134">
        <f>VLOOKUP(I38,'Money Won'!$1:$1048576,2,FALSE)</f>
        <v>503500</v>
      </c>
      <c r="K38" s="135" t="s">
        <v>51</v>
      </c>
      <c r="L38" s="134">
        <f>VLOOKUP(K38,'Money Won'!$1:$1048576,2,FALSE)</f>
        <v>28317</v>
      </c>
      <c r="M38" s="135" t="s">
        <v>81</v>
      </c>
      <c r="N38" s="134">
        <f>VLOOKUP(M38,'Money Won'!$1:$1048576,2,FALSE)</f>
        <v>1120000</v>
      </c>
      <c r="O38" s="129" t="s">
        <v>75</v>
      </c>
      <c r="P38" s="127">
        <f>VLOOKUP(O38,'Money Won'!$1:$1048576,2,FALSE)</f>
        <v>0</v>
      </c>
      <c r="Q38" s="128" t="s">
        <v>77</v>
      </c>
      <c r="R38" s="127">
        <f>VLOOKUP(Q38,'Money Won'!$1:$1048576,2,FALSE)</f>
        <v>91350</v>
      </c>
      <c r="S38" s="129" t="s">
        <v>150</v>
      </c>
      <c r="T38" s="127">
        <f>VLOOKUP(S38,'Money Won'!$1:$1048576,2,FALSE)</f>
        <v>56278</v>
      </c>
      <c r="U38" s="122" t="s">
        <v>276</v>
      </c>
      <c r="V38" s="123">
        <f>VLOOKUP(U38,'Money Won'!$1:$1048576,2,FALSE)</f>
        <v>0</v>
      </c>
      <c r="W38" s="122" t="s">
        <v>279</v>
      </c>
      <c r="X38" s="123">
        <f>VLOOKUP(W38,'Money Won'!$1:$1048576,2,FALSE)</f>
        <v>0</v>
      </c>
      <c r="Y38" s="122" t="s">
        <v>95</v>
      </c>
      <c r="Z38" s="123">
        <f>VLOOKUP(Y38,'Money Won'!$1:$1048576,2,FALSE)</f>
        <v>56278</v>
      </c>
      <c r="AA38" s="116" t="s">
        <v>296</v>
      </c>
      <c r="AB38" s="117">
        <f>VLOOKUP(AA38,'Money Won'!$1:$1048576,2,FALSE)</f>
        <v>0</v>
      </c>
      <c r="AC38" s="118" t="s">
        <v>280</v>
      </c>
      <c r="AD38" s="117">
        <f>VLOOKUP(AC38,'Money Won'!$1:$1048576,2,FALSE)</f>
        <v>0</v>
      </c>
      <c r="AE38" s="118" t="s">
        <v>284</v>
      </c>
      <c r="AF38" s="117">
        <f>VLOOKUP(AE38,'Money Won'!$1:$1048576,2,FALSE)</f>
        <v>0</v>
      </c>
      <c r="AG38" s="111" t="s">
        <v>332</v>
      </c>
      <c r="AH38" s="112">
        <f>VLOOKUP(AG38,'Money Won'!$1:$1048576,2,FALSE)</f>
        <v>0</v>
      </c>
      <c r="AI38" s="111" t="s">
        <v>316</v>
      </c>
      <c r="AJ38" s="112">
        <f>VLOOKUP(AI38,'Money Won'!$1:$1048576,2,FALSE)</f>
        <v>0</v>
      </c>
      <c r="AK38" s="113" t="s">
        <v>310</v>
      </c>
      <c r="AL38" s="112">
        <f>VLOOKUP(AK38,'Money Won'!$1:$1048576,2,FALSE)</f>
        <v>0</v>
      </c>
    </row>
    <row r="39" spans="1:38" x14ac:dyDescent="0.2">
      <c r="A39" s="53">
        <v>38</v>
      </c>
      <c r="B39" s="54" t="s">
        <v>339</v>
      </c>
      <c r="C39" s="54" t="s">
        <v>242</v>
      </c>
      <c r="D39" s="54" t="s">
        <v>243</v>
      </c>
      <c r="E39" s="55" t="s">
        <v>174</v>
      </c>
      <c r="F39" s="53" t="s">
        <v>13</v>
      </c>
      <c r="G39" s="56"/>
      <c r="H39" s="57">
        <f t="shared" si="1"/>
        <v>1782442</v>
      </c>
      <c r="I39" s="133" t="s">
        <v>68</v>
      </c>
      <c r="J39" s="134">
        <f>VLOOKUP(I39,'Money Won'!$1:$1048576,2,FALSE)</f>
        <v>503500</v>
      </c>
      <c r="K39" s="135" t="s">
        <v>51</v>
      </c>
      <c r="L39" s="134">
        <f>VLOOKUP(K39,'Money Won'!$1:$1048576,2,FALSE)</f>
        <v>28317</v>
      </c>
      <c r="M39" s="135" t="s">
        <v>63</v>
      </c>
      <c r="N39" s="134">
        <f>VLOOKUP(M39,'Money Won'!$1:$1048576,2,FALSE)</f>
        <v>0</v>
      </c>
      <c r="O39" s="126" t="s">
        <v>149</v>
      </c>
      <c r="P39" s="127">
        <f>VLOOKUP(O39,'Money Won'!$1:$1048576,2,FALSE)</f>
        <v>313000</v>
      </c>
      <c r="Q39" s="128" t="s">
        <v>97</v>
      </c>
      <c r="R39" s="127">
        <f>VLOOKUP(Q39,'Money Won'!$1:$1048576,2,FALSE)</f>
        <v>718000</v>
      </c>
      <c r="S39" s="129" t="s">
        <v>77</v>
      </c>
      <c r="T39" s="127">
        <f>VLOOKUP(S39,'Money Won'!$1:$1048576,2,FALSE)</f>
        <v>91350</v>
      </c>
      <c r="U39" s="122" t="s">
        <v>160</v>
      </c>
      <c r="V39" s="123">
        <f>VLOOKUP(U39,'Money Won'!$1:$1048576,2,FALSE)</f>
        <v>91350</v>
      </c>
      <c r="W39" s="122" t="s">
        <v>85</v>
      </c>
      <c r="X39" s="123">
        <f>VLOOKUP(W39,'Money Won'!$1:$1048576,2,FALSE)</f>
        <v>36925</v>
      </c>
      <c r="Y39" s="122" t="s">
        <v>273</v>
      </c>
      <c r="Z39" s="123">
        <f>VLOOKUP(Y39,'Money Won'!$1:$1048576,2,FALSE)</f>
        <v>0</v>
      </c>
      <c r="AA39" s="116" t="s">
        <v>284</v>
      </c>
      <c r="AB39" s="117">
        <f>VLOOKUP(AA39,'Money Won'!$1:$1048576,2,FALSE)</f>
        <v>0</v>
      </c>
      <c r="AC39" s="118" t="s">
        <v>259</v>
      </c>
      <c r="AD39" s="117">
        <f>VLOOKUP(AC39,'Money Won'!$1:$1048576,2,FALSE)</f>
        <v>0</v>
      </c>
      <c r="AE39" s="118" t="s">
        <v>169</v>
      </c>
      <c r="AF39" s="117">
        <f>VLOOKUP(AE39,'Money Won'!$1:$1048576,2,FALSE)</f>
        <v>0</v>
      </c>
      <c r="AG39" s="111" t="s">
        <v>307</v>
      </c>
      <c r="AH39" s="112">
        <f>VLOOKUP(AG39,'Money Won'!$1:$1048576,2,FALSE)</f>
        <v>0</v>
      </c>
      <c r="AI39" s="113" t="s">
        <v>325</v>
      </c>
      <c r="AJ39" s="112">
        <f>VLOOKUP(AI39,'Money Won'!$1:$1048576,2,FALSE)</f>
        <v>0</v>
      </c>
      <c r="AK39" s="113" t="s">
        <v>310</v>
      </c>
      <c r="AL39" s="112">
        <f>VLOOKUP(AK39,'Money Won'!$1:$1048576,2,FALSE)</f>
        <v>0</v>
      </c>
    </row>
    <row r="40" spans="1:38" x14ac:dyDescent="0.2">
      <c r="A40" s="53">
        <v>39</v>
      </c>
      <c r="B40" s="54" t="s">
        <v>343</v>
      </c>
      <c r="C40" s="54" t="s">
        <v>216</v>
      </c>
      <c r="D40" s="54" t="s">
        <v>342</v>
      </c>
      <c r="E40" s="55" t="s">
        <v>174</v>
      </c>
      <c r="F40" s="53" t="s">
        <v>13</v>
      </c>
      <c r="G40" s="56"/>
      <c r="H40" s="57">
        <f t="shared" si="1"/>
        <v>1776259</v>
      </c>
      <c r="I40" s="133" t="s">
        <v>68</v>
      </c>
      <c r="J40" s="134">
        <f>VLOOKUP(I40,'Money Won'!$1:$1048576,2,FALSE)</f>
        <v>503500</v>
      </c>
      <c r="K40" s="135" t="s">
        <v>51</v>
      </c>
      <c r="L40" s="134">
        <f>VLOOKUP(K40,'Money Won'!$1:$1048576,2,FALSE)</f>
        <v>28317</v>
      </c>
      <c r="M40" s="135" t="s">
        <v>69</v>
      </c>
      <c r="N40" s="134">
        <f>VLOOKUP(M40,'Money Won'!$1:$1048576,2,FALSE)</f>
        <v>171700</v>
      </c>
      <c r="O40" s="126" t="s">
        <v>70</v>
      </c>
      <c r="P40" s="127">
        <f>VLOOKUP(O40,'Money Won'!$1:$1048576,2,FALSE)</f>
        <v>0</v>
      </c>
      <c r="Q40" s="128" t="s">
        <v>97</v>
      </c>
      <c r="R40" s="127">
        <f>VLOOKUP(Q40,'Money Won'!$1:$1048576,2,FALSE)</f>
        <v>718000</v>
      </c>
      <c r="S40" s="129" t="s">
        <v>82</v>
      </c>
      <c r="T40" s="127">
        <f>VLOOKUP(S40,'Money Won'!$1:$1048576,2,FALSE)</f>
        <v>69875</v>
      </c>
      <c r="U40" s="122" t="s">
        <v>85</v>
      </c>
      <c r="V40" s="123">
        <f>VLOOKUP(U40,'Money Won'!$1:$1048576,2,FALSE)</f>
        <v>36925</v>
      </c>
      <c r="W40" s="122" t="s">
        <v>270</v>
      </c>
      <c r="X40" s="123">
        <f>VLOOKUP(W40,'Money Won'!$1:$1048576,2,FALSE)</f>
        <v>28317</v>
      </c>
      <c r="Y40" s="122" t="s">
        <v>161</v>
      </c>
      <c r="Z40" s="123">
        <f>VLOOKUP(Y40,'Money Won'!$1:$1048576,2,FALSE)</f>
        <v>36925</v>
      </c>
      <c r="AA40" s="116" t="s">
        <v>98</v>
      </c>
      <c r="AB40" s="117">
        <f>VLOOKUP(AA40,'Money Won'!$1:$1048576,2,FALSE)</f>
        <v>91350</v>
      </c>
      <c r="AC40" s="118" t="s">
        <v>285</v>
      </c>
      <c r="AD40" s="117">
        <f>VLOOKUP(AC40,'Money Won'!$1:$1048576,2,FALSE)</f>
        <v>0</v>
      </c>
      <c r="AE40" s="118" t="s">
        <v>169</v>
      </c>
      <c r="AF40" s="117">
        <f>VLOOKUP(AE40,'Money Won'!$1:$1048576,2,FALSE)</f>
        <v>0</v>
      </c>
      <c r="AG40" s="111" t="s">
        <v>327</v>
      </c>
      <c r="AH40" s="112">
        <f>VLOOKUP(AG40,'Money Won'!$1:$1048576,2,FALSE)</f>
        <v>91350</v>
      </c>
      <c r="AI40" s="113" t="s">
        <v>308</v>
      </c>
      <c r="AJ40" s="112">
        <f>VLOOKUP(AI40,'Money Won'!$1:$1048576,2,FALSE)</f>
        <v>0</v>
      </c>
      <c r="AK40" s="113" t="s">
        <v>309</v>
      </c>
      <c r="AL40" s="112">
        <f>VLOOKUP(AK40,'Money Won'!$1:$1048576,2,FALSE)</f>
        <v>0</v>
      </c>
    </row>
    <row r="41" spans="1:38" x14ac:dyDescent="0.2">
      <c r="A41" s="53">
        <v>40</v>
      </c>
      <c r="B41" s="54" t="s">
        <v>116</v>
      </c>
      <c r="C41" s="54" t="s">
        <v>221</v>
      </c>
      <c r="D41" s="54" t="s">
        <v>116</v>
      </c>
      <c r="E41" s="55" t="s">
        <v>174</v>
      </c>
      <c r="F41" s="53" t="s">
        <v>13</v>
      </c>
      <c r="G41" s="56"/>
      <c r="H41" s="57">
        <f t="shared" si="1"/>
        <v>1772253</v>
      </c>
      <c r="I41" s="133" t="s">
        <v>55</v>
      </c>
      <c r="J41" s="134">
        <f>VLOOKUP(I41,'Money Won'!$1:$1048576,2,FALSE)</f>
        <v>171700</v>
      </c>
      <c r="K41" s="135" t="s">
        <v>64</v>
      </c>
      <c r="L41" s="134">
        <f>VLOOKUP(K41,'Money Won'!$1:$1048576,2,FALSE)</f>
        <v>0</v>
      </c>
      <c r="M41" s="135" t="s">
        <v>81</v>
      </c>
      <c r="N41" s="134">
        <f>VLOOKUP(M41,'Money Won'!$1:$1048576,2,FALSE)</f>
        <v>1120000</v>
      </c>
      <c r="O41" s="126" t="s">
        <v>70</v>
      </c>
      <c r="P41" s="127">
        <f>VLOOKUP(O41,'Money Won'!$1:$1048576,2,FALSE)</f>
        <v>0</v>
      </c>
      <c r="Q41" s="128" t="s">
        <v>75</v>
      </c>
      <c r="R41" s="127">
        <f>VLOOKUP(Q41,'Money Won'!$1:$1048576,2,FALSE)</f>
        <v>0</v>
      </c>
      <c r="S41" s="129" t="s">
        <v>82</v>
      </c>
      <c r="T41" s="127">
        <f>VLOOKUP(S41,'Money Won'!$1:$1048576,2,FALSE)</f>
        <v>69875</v>
      </c>
      <c r="U41" s="122" t="s">
        <v>160</v>
      </c>
      <c r="V41" s="123">
        <f>VLOOKUP(U41,'Money Won'!$1:$1048576,2,FALSE)</f>
        <v>91350</v>
      </c>
      <c r="W41" s="122" t="s">
        <v>279</v>
      </c>
      <c r="X41" s="123">
        <f>VLOOKUP(W41,'Money Won'!$1:$1048576,2,FALSE)</f>
        <v>0</v>
      </c>
      <c r="Y41" s="122" t="s">
        <v>95</v>
      </c>
      <c r="Z41" s="123">
        <f>VLOOKUP(Y41,'Money Won'!$1:$1048576,2,FALSE)</f>
        <v>56278</v>
      </c>
      <c r="AA41" s="116" t="s">
        <v>301</v>
      </c>
      <c r="AB41" s="117">
        <f>VLOOKUP(AA41,'Money Won'!$1:$1048576,2,FALSE)</f>
        <v>171700</v>
      </c>
      <c r="AC41" s="118" t="s">
        <v>282</v>
      </c>
      <c r="AD41" s="117">
        <f>VLOOKUP(AC41,'Money Won'!$1:$1048576,2,FALSE)</f>
        <v>0</v>
      </c>
      <c r="AE41" s="118" t="s">
        <v>169</v>
      </c>
      <c r="AF41" s="117">
        <f>VLOOKUP(AE41,'Money Won'!$1:$1048576,2,FALSE)</f>
        <v>0</v>
      </c>
      <c r="AG41" s="111" t="s">
        <v>327</v>
      </c>
      <c r="AH41" s="112">
        <f>VLOOKUP(AG41,'Money Won'!$1:$1048576,2,FALSE)</f>
        <v>91350</v>
      </c>
      <c r="AI41" s="113" t="s">
        <v>318</v>
      </c>
      <c r="AJ41" s="112">
        <f>VLOOKUP(AI41,'Money Won'!$1:$1048576,2,FALSE)</f>
        <v>0</v>
      </c>
      <c r="AK41" s="113" t="s">
        <v>325</v>
      </c>
      <c r="AL41" s="112">
        <f>VLOOKUP(AK41,'Money Won'!$1:$1048576,2,FALSE)</f>
        <v>0</v>
      </c>
    </row>
    <row r="42" spans="1:38" x14ac:dyDescent="0.2">
      <c r="A42" s="53">
        <v>41</v>
      </c>
      <c r="B42" s="54" t="s">
        <v>506</v>
      </c>
      <c r="C42" s="54" t="s">
        <v>505</v>
      </c>
      <c r="D42" s="54" t="s">
        <v>506</v>
      </c>
      <c r="E42" s="55" t="s">
        <v>174</v>
      </c>
      <c r="F42" s="53" t="s">
        <v>13</v>
      </c>
      <c r="G42" s="56"/>
      <c r="H42" s="57">
        <f t="shared" si="1"/>
        <v>1763114</v>
      </c>
      <c r="I42" s="133" t="s">
        <v>68</v>
      </c>
      <c r="J42" s="134">
        <f>VLOOKUP(I42,'Money Won'!$1:$1048576,2,FALSE)</f>
        <v>503500</v>
      </c>
      <c r="K42" s="135" t="s">
        <v>57</v>
      </c>
      <c r="L42" s="134">
        <f>VLOOKUP(K42,'Money Won'!$1:$1048576,2,FALSE)</f>
        <v>91350</v>
      </c>
      <c r="M42" s="135" t="s">
        <v>63</v>
      </c>
      <c r="N42" s="134">
        <f>VLOOKUP(M42,'Money Won'!$1:$1048576,2,FALSE)</f>
        <v>0</v>
      </c>
      <c r="O42" s="126" t="s">
        <v>92</v>
      </c>
      <c r="P42" s="127">
        <f>VLOOKUP(O42,'Money Won'!$1:$1048576,2,FALSE)</f>
        <v>26467</v>
      </c>
      <c r="Q42" s="128" t="s">
        <v>77</v>
      </c>
      <c r="R42" s="127">
        <f>VLOOKUP(Q42,'Money Won'!$1:$1048576,2,FALSE)</f>
        <v>91350</v>
      </c>
      <c r="S42" s="129" t="s">
        <v>97</v>
      </c>
      <c r="T42" s="127">
        <f>VLOOKUP(S42,'Money Won'!$1:$1048576,2,FALSE)</f>
        <v>718000</v>
      </c>
      <c r="U42" s="122" t="s">
        <v>267</v>
      </c>
      <c r="V42" s="123">
        <f>VLOOKUP(U42,'Money Won'!$1:$1048576,2,FALSE)</f>
        <v>26467</v>
      </c>
      <c r="W42" s="122" t="s">
        <v>94</v>
      </c>
      <c r="X42" s="123">
        <f>VLOOKUP(W42,'Money Won'!$1:$1048576,2,FALSE)</f>
        <v>69875</v>
      </c>
      <c r="Y42" s="122" t="s">
        <v>165</v>
      </c>
      <c r="Z42" s="123">
        <f>VLOOKUP(Y42,'Money Won'!$1:$1048576,2,FALSE)</f>
        <v>25088</v>
      </c>
      <c r="AA42" s="116" t="s">
        <v>98</v>
      </c>
      <c r="AB42" s="117">
        <f>VLOOKUP(AA42,'Money Won'!$1:$1048576,2,FALSE)</f>
        <v>91350</v>
      </c>
      <c r="AC42" s="118" t="s">
        <v>285</v>
      </c>
      <c r="AD42" s="117">
        <f>VLOOKUP(AC42,'Money Won'!$1:$1048576,2,FALSE)</f>
        <v>0</v>
      </c>
      <c r="AE42" s="118" t="s">
        <v>293</v>
      </c>
      <c r="AF42" s="117">
        <f>VLOOKUP(AE42,'Money Won'!$1:$1048576,2,FALSE)</f>
        <v>0</v>
      </c>
      <c r="AG42" s="111" t="s">
        <v>326</v>
      </c>
      <c r="AH42" s="112">
        <f>VLOOKUP(AG42,'Money Won'!$1:$1048576,2,FALSE)</f>
        <v>28317</v>
      </c>
      <c r="AI42" s="113" t="s">
        <v>327</v>
      </c>
      <c r="AJ42" s="112">
        <f>VLOOKUP(AI42,'Money Won'!$1:$1048576,2,FALSE)</f>
        <v>91350</v>
      </c>
      <c r="AK42" s="113" t="s">
        <v>332</v>
      </c>
      <c r="AL42" s="112">
        <f>VLOOKUP(AK42,'Money Won'!$1:$1048576,2,FALSE)</f>
        <v>0</v>
      </c>
    </row>
    <row r="43" spans="1:38" x14ac:dyDescent="0.2">
      <c r="A43" s="53">
        <v>42</v>
      </c>
      <c r="B43" s="54" t="s">
        <v>188</v>
      </c>
      <c r="C43" s="54" t="s">
        <v>475</v>
      </c>
      <c r="D43" s="54" t="s">
        <v>181</v>
      </c>
      <c r="E43" s="55" t="s">
        <v>174</v>
      </c>
      <c r="F43" s="53" t="s">
        <v>13</v>
      </c>
      <c r="G43" s="56"/>
      <c r="H43" s="57">
        <f t="shared" si="1"/>
        <v>1747122</v>
      </c>
      <c r="I43" s="133" t="s">
        <v>68</v>
      </c>
      <c r="J43" s="134">
        <f>VLOOKUP(I43,'Money Won'!$1:$1048576,2,FALSE)</f>
        <v>503500</v>
      </c>
      <c r="K43" s="135" t="s">
        <v>55</v>
      </c>
      <c r="L43" s="134">
        <f>VLOOKUP(K43,'Money Won'!$1:$1048576,2,FALSE)</f>
        <v>171700</v>
      </c>
      <c r="M43" s="135" t="s">
        <v>63</v>
      </c>
      <c r="N43" s="134">
        <f>VLOOKUP(M43,'Money Won'!$1:$1048576,2,FALSE)</f>
        <v>0</v>
      </c>
      <c r="O43" s="126" t="s">
        <v>158</v>
      </c>
      <c r="P43" s="127">
        <f>VLOOKUP(O43,'Money Won'!$1:$1048576,2,FALSE)</f>
        <v>0</v>
      </c>
      <c r="Q43" s="128" t="s">
        <v>91</v>
      </c>
      <c r="R43" s="127">
        <f>VLOOKUP(Q43,'Money Won'!$1:$1048576,2,FALSE)</f>
        <v>0</v>
      </c>
      <c r="S43" s="129" t="s">
        <v>97</v>
      </c>
      <c r="T43" s="127">
        <f>VLOOKUP(S43,'Money Won'!$1:$1048576,2,FALSE)</f>
        <v>718000</v>
      </c>
      <c r="U43" s="122" t="s">
        <v>160</v>
      </c>
      <c r="V43" s="123">
        <f>VLOOKUP(U43,'Money Won'!$1:$1048576,2,FALSE)</f>
        <v>91350</v>
      </c>
      <c r="W43" s="122" t="s">
        <v>267</v>
      </c>
      <c r="X43" s="123">
        <f>VLOOKUP(W43,'Money Won'!$1:$1048576,2,FALSE)</f>
        <v>26467</v>
      </c>
      <c r="Y43" s="122" t="s">
        <v>270</v>
      </c>
      <c r="Z43" s="123">
        <f>VLOOKUP(Y43,'Money Won'!$1:$1048576,2,FALSE)</f>
        <v>28317</v>
      </c>
      <c r="AA43" s="116" t="s">
        <v>98</v>
      </c>
      <c r="AB43" s="117">
        <f>VLOOKUP(AA43,'Money Won'!$1:$1048576,2,FALSE)</f>
        <v>91350</v>
      </c>
      <c r="AC43" s="118" t="s">
        <v>289</v>
      </c>
      <c r="AD43" s="117">
        <f>VLOOKUP(AC43,'Money Won'!$1:$1048576,2,FALSE)</f>
        <v>25088</v>
      </c>
      <c r="AE43" s="118" t="s">
        <v>259</v>
      </c>
      <c r="AF43" s="117">
        <f>VLOOKUP(AE43,'Money Won'!$1:$1048576,2,FALSE)</f>
        <v>0</v>
      </c>
      <c r="AG43" s="111" t="s">
        <v>305</v>
      </c>
      <c r="AH43" s="112">
        <f>VLOOKUP(AG43,'Money Won'!$1:$1048576,2,FALSE)</f>
        <v>0</v>
      </c>
      <c r="AI43" s="113" t="s">
        <v>308</v>
      </c>
      <c r="AJ43" s="112">
        <f>VLOOKUP(AI43,'Money Won'!$1:$1048576,2,FALSE)</f>
        <v>0</v>
      </c>
      <c r="AK43" s="113" t="s">
        <v>327</v>
      </c>
      <c r="AL43" s="112">
        <f>VLOOKUP(AK43,'Money Won'!$1:$1048576,2,FALSE)</f>
        <v>91350</v>
      </c>
    </row>
    <row r="44" spans="1:38" x14ac:dyDescent="0.2">
      <c r="A44" s="53">
        <v>43</v>
      </c>
      <c r="B44" s="54" t="s">
        <v>113</v>
      </c>
      <c r="C44" s="54" t="s">
        <v>186</v>
      </c>
      <c r="D44" s="54" t="s">
        <v>211</v>
      </c>
      <c r="E44" s="55" t="s">
        <v>174</v>
      </c>
      <c r="F44" s="53" t="s">
        <v>13</v>
      </c>
      <c r="G44" s="56"/>
      <c r="H44" s="57">
        <f t="shared" si="1"/>
        <v>1735389</v>
      </c>
      <c r="I44" s="133" t="s">
        <v>68</v>
      </c>
      <c r="J44" s="134">
        <f>VLOOKUP(I44,'Money Won'!$1:$1048576,2,FALSE)</f>
        <v>503500</v>
      </c>
      <c r="K44" s="135" t="s">
        <v>51</v>
      </c>
      <c r="L44" s="134">
        <f>VLOOKUP(K44,'Money Won'!$1:$1048576,2,FALSE)</f>
        <v>28317</v>
      </c>
      <c r="M44" s="135" t="s">
        <v>63</v>
      </c>
      <c r="N44" s="134">
        <f>VLOOKUP(M44,'Money Won'!$1:$1048576,2,FALSE)</f>
        <v>0</v>
      </c>
      <c r="O44" s="126" t="s">
        <v>59</v>
      </c>
      <c r="P44" s="127">
        <f>VLOOKUP(O44,'Money Won'!$1:$1048576,2,FALSE)</f>
        <v>223000</v>
      </c>
      <c r="Q44" s="128" t="s">
        <v>70</v>
      </c>
      <c r="R44" s="127">
        <f>VLOOKUP(Q44,'Money Won'!$1:$1048576,2,FALSE)</f>
        <v>0</v>
      </c>
      <c r="S44" s="129" t="s">
        <v>97</v>
      </c>
      <c r="T44" s="127">
        <f>VLOOKUP(S44,'Money Won'!$1:$1048576,2,FALSE)</f>
        <v>718000</v>
      </c>
      <c r="U44" s="122" t="s">
        <v>270</v>
      </c>
      <c r="V44" s="123">
        <f>VLOOKUP(U44,'Money Won'!$1:$1048576,2,FALSE)</f>
        <v>28317</v>
      </c>
      <c r="W44" s="122" t="s">
        <v>267</v>
      </c>
      <c r="X44" s="123">
        <f>VLOOKUP(W44,'Money Won'!$1:$1048576,2,FALSE)</f>
        <v>26467</v>
      </c>
      <c r="Y44" s="122" t="s">
        <v>273</v>
      </c>
      <c r="Z44" s="123">
        <f>VLOOKUP(Y44,'Money Won'!$1:$1048576,2,FALSE)</f>
        <v>0</v>
      </c>
      <c r="AA44" s="116" t="s">
        <v>98</v>
      </c>
      <c r="AB44" s="117">
        <f>VLOOKUP(AA44,'Money Won'!$1:$1048576,2,FALSE)</f>
        <v>91350</v>
      </c>
      <c r="AC44" s="118" t="s">
        <v>289</v>
      </c>
      <c r="AD44" s="117">
        <f>VLOOKUP(AC44,'Money Won'!$1:$1048576,2,FALSE)</f>
        <v>25088</v>
      </c>
      <c r="AE44" s="118" t="s">
        <v>299</v>
      </c>
      <c r="AF44" s="117">
        <f>VLOOKUP(AE44,'Money Won'!$1:$1048576,2,FALSE)</f>
        <v>0</v>
      </c>
      <c r="AG44" s="111" t="s">
        <v>327</v>
      </c>
      <c r="AH44" s="112">
        <f>VLOOKUP(AG44,'Money Won'!$1:$1048576,2,FALSE)</f>
        <v>91350</v>
      </c>
      <c r="AI44" s="113" t="s">
        <v>318</v>
      </c>
      <c r="AJ44" s="112">
        <f>VLOOKUP(AI44,'Money Won'!$1:$1048576,2,FALSE)</f>
        <v>0</v>
      </c>
      <c r="AK44" s="113" t="s">
        <v>305</v>
      </c>
      <c r="AL44" s="112">
        <f>VLOOKUP(AK44,'Money Won'!$1:$1048576,2,FALSE)</f>
        <v>0</v>
      </c>
    </row>
    <row r="45" spans="1:38" x14ac:dyDescent="0.2">
      <c r="A45" s="53">
        <v>44</v>
      </c>
      <c r="B45" s="54" t="s">
        <v>184</v>
      </c>
      <c r="C45" s="54" t="s">
        <v>477</v>
      </c>
      <c r="D45" s="54" t="s">
        <v>478</v>
      </c>
      <c r="E45" s="55" t="s">
        <v>174</v>
      </c>
      <c r="F45" s="53" t="s">
        <v>13</v>
      </c>
      <c r="G45" s="56"/>
      <c r="H45" s="57">
        <f t="shared" si="1"/>
        <v>1713737</v>
      </c>
      <c r="I45" s="133" t="s">
        <v>57</v>
      </c>
      <c r="J45" s="134">
        <f>VLOOKUP(I45,'Money Won'!$1:$1048576,2,FALSE)</f>
        <v>91350</v>
      </c>
      <c r="K45" s="135" t="s">
        <v>81</v>
      </c>
      <c r="L45" s="134">
        <f>VLOOKUP(K45,'Money Won'!$1:$1048576,2,FALSE)</f>
        <v>1120000</v>
      </c>
      <c r="M45" s="135" t="s">
        <v>53</v>
      </c>
      <c r="N45" s="134">
        <f>VLOOKUP(M45,'Money Won'!$1:$1048576,2,FALSE)</f>
        <v>0</v>
      </c>
      <c r="O45" s="126" t="s">
        <v>92</v>
      </c>
      <c r="P45" s="127">
        <f>VLOOKUP(O45,'Money Won'!$1:$1048576,2,FALSE)</f>
        <v>26467</v>
      </c>
      <c r="Q45" s="128" t="s">
        <v>75</v>
      </c>
      <c r="R45" s="127">
        <f>VLOOKUP(Q45,'Money Won'!$1:$1048576,2,FALSE)</f>
        <v>0</v>
      </c>
      <c r="S45" s="129" t="s">
        <v>265</v>
      </c>
      <c r="T45" s="127">
        <f>VLOOKUP(S45,'Money Won'!$1:$1048576,2,FALSE)</f>
        <v>28317</v>
      </c>
      <c r="U45" s="122" t="s">
        <v>160</v>
      </c>
      <c r="V45" s="123">
        <f>VLOOKUP(U45,'Money Won'!$1:$1048576,2,FALSE)</f>
        <v>91350</v>
      </c>
      <c r="W45" s="122" t="s">
        <v>161</v>
      </c>
      <c r="X45" s="123">
        <f>VLOOKUP(W45,'Money Won'!$1:$1048576,2,FALSE)</f>
        <v>36925</v>
      </c>
      <c r="Y45" s="122" t="s">
        <v>95</v>
      </c>
      <c r="Z45" s="123">
        <f>VLOOKUP(Y45,'Money Won'!$1:$1048576,2,FALSE)</f>
        <v>56278</v>
      </c>
      <c r="AA45" s="116" t="s">
        <v>282</v>
      </c>
      <c r="AB45" s="117">
        <f>VLOOKUP(AA45,'Money Won'!$1:$1048576,2,FALSE)</f>
        <v>0</v>
      </c>
      <c r="AC45" s="118" t="s">
        <v>301</v>
      </c>
      <c r="AD45" s="117">
        <f>VLOOKUP(AC45,'Money Won'!$1:$1048576,2,FALSE)</f>
        <v>171700</v>
      </c>
      <c r="AE45" s="118" t="s">
        <v>297</v>
      </c>
      <c r="AF45" s="117">
        <f>VLOOKUP(AE45,'Money Won'!$1:$1048576,2,FALSE)</f>
        <v>0</v>
      </c>
      <c r="AG45" s="111" t="s">
        <v>327</v>
      </c>
      <c r="AH45" s="112">
        <f>VLOOKUP(AG45,'Money Won'!$1:$1048576,2,FALSE)</f>
        <v>91350</v>
      </c>
      <c r="AI45" s="113" t="s">
        <v>323</v>
      </c>
      <c r="AJ45" s="112">
        <f>VLOOKUP(AI45,'Money Won'!$1:$1048576,2,FALSE)</f>
        <v>0</v>
      </c>
      <c r="AK45" s="113" t="s">
        <v>322</v>
      </c>
      <c r="AL45" s="112">
        <f>VLOOKUP(AK45,'Money Won'!$1:$1048576,2,FALSE)</f>
        <v>0</v>
      </c>
    </row>
    <row r="46" spans="1:38" x14ac:dyDescent="0.2">
      <c r="A46" s="53">
        <v>45</v>
      </c>
      <c r="B46" s="54" t="s">
        <v>141</v>
      </c>
      <c r="C46" s="54" t="s">
        <v>141</v>
      </c>
      <c r="D46" s="54" t="s">
        <v>141</v>
      </c>
      <c r="E46" s="55" t="s">
        <v>174</v>
      </c>
      <c r="F46" s="53" t="s">
        <v>13</v>
      </c>
      <c r="G46" s="56"/>
      <c r="H46" s="57">
        <f t="shared" si="1"/>
        <v>1712358</v>
      </c>
      <c r="I46" s="133" t="s">
        <v>63</v>
      </c>
      <c r="J46" s="134">
        <f>VLOOKUP(I46,'Money Won'!$1:$1048576,2,FALSE)</f>
        <v>0</v>
      </c>
      <c r="K46" s="135" t="s">
        <v>78</v>
      </c>
      <c r="L46" s="134">
        <f>VLOOKUP(K46,'Money Won'!$1:$1048576,2,FALSE)</f>
        <v>36925</v>
      </c>
      <c r="M46" s="135" t="s">
        <v>81</v>
      </c>
      <c r="N46" s="134">
        <f>VLOOKUP(M46,'Money Won'!$1:$1048576,2,FALSE)</f>
        <v>1120000</v>
      </c>
      <c r="O46" s="126" t="s">
        <v>158</v>
      </c>
      <c r="P46" s="127">
        <f>VLOOKUP(O46,'Money Won'!$1:$1048576,2,FALSE)</f>
        <v>0</v>
      </c>
      <c r="Q46" s="128" t="s">
        <v>77</v>
      </c>
      <c r="R46" s="127">
        <f>VLOOKUP(Q46,'Money Won'!$1:$1048576,2,FALSE)</f>
        <v>91350</v>
      </c>
      <c r="S46" s="129" t="s">
        <v>265</v>
      </c>
      <c r="T46" s="127">
        <f>VLOOKUP(S46,'Money Won'!$1:$1048576,2,FALSE)</f>
        <v>28317</v>
      </c>
      <c r="U46" s="122" t="s">
        <v>160</v>
      </c>
      <c r="V46" s="123">
        <f>VLOOKUP(U46,'Money Won'!$1:$1048576,2,FALSE)</f>
        <v>91350</v>
      </c>
      <c r="W46" s="122" t="s">
        <v>165</v>
      </c>
      <c r="X46" s="123">
        <f>VLOOKUP(W46,'Money Won'!$1:$1048576,2,FALSE)</f>
        <v>25088</v>
      </c>
      <c r="Y46" s="122" t="s">
        <v>255</v>
      </c>
      <c r="Z46" s="123">
        <f>VLOOKUP(Y46,'Money Won'!$1:$1048576,2,FALSE)</f>
        <v>56278</v>
      </c>
      <c r="AA46" s="116" t="s">
        <v>98</v>
      </c>
      <c r="AB46" s="117">
        <f>VLOOKUP(AA46,'Money Won'!$1:$1048576,2,FALSE)</f>
        <v>91350</v>
      </c>
      <c r="AC46" s="118" t="s">
        <v>302</v>
      </c>
      <c r="AD46" s="117">
        <f>VLOOKUP(AC46,'Money Won'!$1:$1048576,2,FALSE)</f>
        <v>0</v>
      </c>
      <c r="AE46" s="118" t="s">
        <v>301</v>
      </c>
      <c r="AF46" s="117">
        <f>VLOOKUP(AE46,'Money Won'!$1:$1048576,2,FALSE)</f>
        <v>171700</v>
      </c>
      <c r="AG46" s="111" t="s">
        <v>307</v>
      </c>
      <c r="AH46" s="112">
        <f>VLOOKUP(AG46,'Money Won'!$1:$1048576,2,FALSE)</f>
        <v>0</v>
      </c>
      <c r="AI46" s="113" t="s">
        <v>308</v>
      </c>
      <c r="AJ46" s="112">
        <f>VLOOKUP(AI46,'Money Won'!$1:$1048576,2,FALSE)</f>
        <v>0</v>
      </c>
      <c r="AK46" s="113" t="s">
        <v>323</v>
      </c>
      <c r="AL46" s="112">
        <f>VLOOKUP(AK46,'Money Won'!$1:$1048576,2,FALSE)</f>
        <v>0</v>
      </c>
    </row>
    <row r="47" spans="1:38" x14ac:dyDescent="0.2">
      <c r="A47" s="53">
        <v>46</v>
      </c>
      <c r="B47" s="54" t="s">
        <v>385</v>
      </c>
      <c r="C47" s="54" t="s">
        <v>384</v>
      </c>
      <c r="D47" s="54" t="s">
        <v>385</v>
      </c>
      <c r="E47" s="55" t="s">
        <v>174</v>
      </c>
      <c r="F47" s="53" t="s">
        <v>13</v>
      </c>
      <c r="G47" s="56"/>
      <c r="H47" s="57">
        <f t="shared" si="1"/>
        <v>1711013</v>
      </c>
      <c r="I47" s="133" t="s">
        <v>68</v>
      </c>
      <c r="J47" s="134">
        <f>VLOOKUP(I47,'Money Won'!$1:$1048576,2,FALSE)</f>
        <v>503500</v>
      </c>
      <c r="K47" s="135" t="s">
        <v>63</v>
      </c>
      <c r="L47" s="134">
        <f>VLOOKUP(K47,'Money Won'!$1:$1048576,2,FALSE)</f>
        <v>0</v>
      </c>
      <c r="M47" s="135" t="s">
        <v>83</v>
      </c>
      <c r="N47" s="134">
        <f>VLOOKUP(M47,'Money Won'!$1:$1048576,2,FALSE)</f>
        <v>36925</v>
      </c>
      <c r="O47" s="126" t="s">
        <v>265</v>
      </c>
      <c r="P47" s="127">
        <f>VLOOKUP(O47,'Money Won'!$1:$1048576,2,FALSE)</f>
        <v>28317</v>
      </c>
      <c r="Q47" s="128" t="s">
        <v>88</v>
      </c>
      <c r="R47" s="127">
        <f>VLOOKUP(Q47,'Money Won'!$1:$1048576,2,FALSE)</f>
        <v>0</v>
      </c>
      <c r="S47" s="129" t="s">
        <v>97</v>
      </c>
      <c r="T47" s="127">
        <f>VLOOKUP(S47,'Money Won'!$1:$1048576,2,FALSE)</f>
        <v>718000</v>
      </c>
      <c r="U47" s="122" t="s">
        <v>160</v>
      </c>
      <c r="V47" s="123">
        <f>VLOOKUP(U47,'Money Won'!$1:$1048576,2,FALSE)</f>
        <v>91350</v>
      </c>
      <c r="W47" s="122" t="s">
        <v>94</v>
      </c>
      <c r="X47" s="123">
        <f>VLOOKUP(W47,'Money Won'!$1:$1048576,2,FALSE)</f>
        <v>69875</v>
      </c>
      <c r="Y47" s="122" t="s">
        <v>165</v>
      </c>
      <c r="Z47" s="123">
        <f>VLOOKUP(Y47,'Money Won'!$1:$1048576,2,FALSE)</f>
        <v>25088</v>
      </c>
      <c r="AA47" s="116" t="s">
        <v>98</v>
      </c>
      <c r="AB47" s="117">
        <f>VLOOKUP(AA47,'Money Won'!$1:$1048576,2,FALSE)</f>
        <v>91350</v>
      </c>
      <c r="AC47" s="118" t="s">
        <v>289</v>
      </c>
      <c r="AD47" s="117">
        <f>VLOOKUP(AC47,'Money Won'!$1:$1048576,2,FALSE)</f>
        <v>25088</v>
      </c>
      <c r="AE47" s="118" t="s">
        <v>288</v>
      </c>
      <c r="AF47" s="117">
        <f>VLOOKUP(AE47,'Money Won'!$1:$1048576,2,FALSE)</f>
        <v>56278</v>
      </c>
      <c r="AG47" s="111" t="s">
        <v>326</v>
      </c>
      <c r="AH47" s="112">
        <f>VLOOKUP(AG47,'Money Won'!$1:$1048576,2,FALSE)</f>
        <v>28317</v>
      </c>
      <c r="AI47" s="113" t="s">
        <v>308</v>
      </c>
      <c r="AJ47" s="112">
        <f>VLOOKUP(AI47,'Money Won'!$1:$1048576,2,FALSE)</f>
        <v>0</v>
      </c>
      <c r="AK47" s="113" t="s">
        <v>306</v>
      </c>
      <c r="AL47" s="112">
        <f>VLOOKUP(AK47,'Money Won'!$1:$1048576,2,FALSE)</f>
        <v>36925</v>
      </c>
    </row>
    <row r="48" spans="1:38" x14ac:dyDescent="0.2">
      <c r="A48" s="53">
        <v>47</v>
      </c>
      <c r="B48" s="54" t="s">
        <v>196</v>
      </c>
      <c r="C48" s="54" t="s">
        <v>414</v>
      </c>
      <c r="D48" s="54" t="s">
        <v>415</v>
      </c>
      <c r="E48" s="55" t="s">
        <v>174</v>
      </c>
      <c r="F48" s="53" t="s">
        <v>13</v>
      </c>
      <c r="G48" s="56"/>
      <c r="H48" s="57">
        <f t="shared" si="1"/>
        <v>1704172</v>
      </c>
      <c r="I48" s="133" t="s">
        <v>68</v>
      </c>
      <c r="J48" s="134">
        <f>VLOOKUP(I48,'Money Won'!$1:$1048576,2,FALSE)</f>
        <v>503500</v>
      </c>
      <c r="K48" s="135" t="s">
        <v>57</v>
      </c>
      <c r="L48" s="134">
        <f>VLOOKUP(K48,'Money Won'!$1:$1048576,2,FALSE)</f>
        <v>91350</v>
      </c>
      <c r="M48" s="135" t="s">
        <v>63</v>
      </c>
      <c r="N48" s="134">
        <f>VLOOKUP(M48,'Money Won'!$1:$1048576,2,FALSE)</f>
        <v>0</v>
      </c>
      <c r="O48" s="126" t="s">
        <v>265</v>
      </c>
      <c r="P48" s="127">
        <f>VLOOKUP(O48,'Money Won'!$1:$1048576,2,FALSE)</f>
        <v>28317</v>
      </c>
      <c r="Q48" s="128" t="s">
        <v>97</v>
      </c>
      <c r="R48" s="127">
        <f>VLOOKUP(Q48,'Money Won'!$1:$1048576,2,FALSE)</f>
        <v>718000</v>
      </c>
      <c r="S48" s="129" t="s">
        <v>82</v>
      </c>
      <c r="T48" s="127">
        <f>VLOOKUP(S48,'Money Won'!$1:$1048576,2,FALSE)</f>
        <v>69875</v>
      </c>
      <c r="U48" s="122" t="s">
        <v>94</v>
      </c>
      <c r="V48" s="123">
        <f>VLOOKUP(U48,'Money Won'!$1:$1048576,2,FALSE)</f>
        <v>69875</v>
      </c>
      <c r="W48" s="122" t="s">
        <v>267</v>
      </c>
      <c r="X48" s="123">
        <f>VLOOKUP(W48,'Money Won'!$1:$1048576,2,FALSE)</f>
        <v>26467</v>
      </c>
      <c r="Y48" s="122" t="s">
        <v>273</v>
      </c>
      <c r="Z48" s="123">
        <f>VLOOKUP(Y48,'Money Won'!$1:$1048576,2,FALSE)</f>
        <v>0</v>
      </c>
      <c r="AA48" s="116" t="s">
        <v>301</v>
      </c>
      <c r="AB48" s="117">
        <f>VLOOKUP(AA48,'Money Won'!$1:$1048576,2,FALSE)</f>
        <v>171700</v>
      </c>
      <c r="AC48" s="118" t="s">
        <v>281</v>
      </c>
      <c r="AD48" s="117">
        <f>VLOOKUP(AC48,'Money Won'!$1:$1048576,2,FALSE)</f>
        <v>0</v>
      </c>
      <c r="AE48" s="118" t="s">
        <v>289</v>
      </c>
      <c r="AF48" s="117">
        <f>VLOOKUP(AE48,'Money Won'!$1:$1048576,2,FALSE)</f>
        <v>25088</v>
      </c>
      <c r="AG48" s="111" t="s">
        <v>325</v>
      </c>
      <c r="AH48" s="112">
        <f>VLOOKUP(AG48,'Money Won'!$1:$1048576,2,FALSE)</f>
        <v>0</v>
      </c>
      <c r="AI48" s="113" t="s">
        <v>319</v>
      </c>
      <c r="AJ48" s="112">
        <f>VLOOKUP(AI48,'Money Won'!$1:$1048576,2,FALSE)</f>
        <v>0</v>
      </c>
      <c r="AK48" s="113" t="s">
        <v>332</v>
      </c>
      <c r="AL48" s="112">
        <f>VLOOKUP(AK48,'Money Won'!$1:$1048576,2,FALSE)</f>
        <v>0</v>
      </c>
    </row>
    <row r="49" spans="1:38" x14ac:dyDescent="0.2">
      <c r="A49" s="53">
        <v>48</v>
      </c>
      <c r="B49" s="54" t="s">
        <v>467</v>
      </c>
      <c r="C49" s="54" t="s">
        <v>464</v>
      </c>
      <c r="D49" s="54" t="s">
        <v>465</v>
      </c>
      <c r="E49" s="55" t="s">
        <v>174</v>
      </c>
      <c r="F49" s="53" t="s">
        <v>13</v>
      </c>
      <c r="G49" s="56"/>
      <c r="H49" s="57">
        <f t="shared" si="1"/>
        <v>1667968</v>
      </c>
      <c r="I49" s="133" t="s">
        <v>68</v>
      </c>
      <c r="J49" s="134">
        <f>VLOOKUP(I49,'Money Won'!$1:$1048576,2,FALSE)</f>
        <v>503500</v>
      </c>
      <c r="K49" s="135" t="s">
        <v>83</v>
      </c>
      <c r="L49" s="134">
        <f>VLOOKUP(K49,'Money Won'!$1:$1048576,2,FALSE)</f>
        <v>36925</v>
      </c>
      <c r="M49" s="135" t="s">
        <v>78</v>
      </c>
      <c r="N49" s="134">
        <f>VLOOKUP(M49,'Money Won'!$1:$1048576,2,FALSE)</f>
        <v>36925</v>
      </c>
      <c r="O49" s="126" t="s">
        <v>261</v>
      </c>
      <c r="P49" s="127">
        <f>VLOOKUP(O49,'Money Won'!$1:$1048576,2,FALSE)</f>
        <v>171700</v>
      </c>
      <c r="Q49" s="128" t="s">
        <v>262</v>
      </c>
      <c r="R49" s="127">
        <f>VLOOKUP(Q49,'Money Won'!$1:$1048576,2,FALSE)</f>
        <v>0</v>
      </c>
      <c r="S49" s="129" t="s">
        <v>97</v>
      </c>
      <c r="T49" s="127">
        <f>VLOOKUP(S49,'Money Won'!$1:$1048576,2,FALSE)</f>
        <v>718000</v>
      </c>
      <c r="U49" s="122" t="s">
        <v>270</v>
      </c>
      <c r="V49" s="123">
        <f>VLOOKUP(U49,'Money Won'!$1:$1048576,2,FALSE)</f>
        <v>28317</v>
      </c>
      <c r="W49" s="122" t="s">
        <v>267</v>
      </c>
      <c r="X49" s="123">
        <f>VLOOKUP(W49,'Money Won'!$1:$1048576,2,FALSE)</f>
        <v>26467</v>
      </c>
      <c r="Y49" s="122" t="s">
        <v>72</v>
      </c>
      <c r="Z49" s="123">
        <f>VLOOKUP(Y49,'Money Won'!$1:$1048576,2,FALSE)</f>
        <v>0</v>
      </c>
      <c r="AA49" s="116" t="s">
        <v>290</v>
      </c>
      <c r="AB49" s="117">
        <f>VLOOKUP(AA49,'Money Won'!$1:$1048576,2,FALSE)</f>
        <v>26467</v>
      </c>
      <c r="AC49" s="118" t="s">
        <v>98</v>
      </c>
      <c r="AD49" s="117">
        <f>VLOOKUP(AC49,'Money Won'!$1:$1048576,2,FALSE)</f>
        <v>91350</v>
      </c>
      <c r="AE49" s="118" t="s">
        <v>283</v>
      </c>
      <c r="AF49" s="117">
        <f>VLOOKUP(AE49,'Money Won'!$1:$1048576,2,FALSE)</f>
        <v>0</v>
      </c>
      <c r="AG49" s="111" t="s">
        <v>323</v>
      </c>
      <c r="AH49" s="112">
        <f>VLOOKUP(AG49,'Money Won'!$1:$1048576,2,FALSE)</f>
        <v>0</v>
      </c>
      <c r="AI49" s="113" t="s">
        <v>305</v>
      </c>
      <c r="AJ49" s="112">
        <f>VLOOKUP(AI49,'Money Won'!$1:$1048576,2,FALSE)</f>
        <v>0</v>
      </c>
      <c r="AK49" s="113" t="s">
        <v>326</v>
      </c>
      <c r="AL49" s="112">
        <f>VLOOKUP(AK49,'Money Won'!$1:$1048576,2,FALSE)</f>
        <v>28317</v>
      </c>
    </row>
    <row r="50" spans="1:38" x14ac:dyDescent="0.2">
      <c r="A50" s="53">
        <v>49</v>
      </c>
      <c r="B50" s="54" t="s">
        <v>215</v>
      </c>
      <c r="C50" s="54" t="s">
        <v>380</v>
      </c>
      <c r="D50" s="54" t="s">
        <v>147</v>
      </c>
      <c r="E50" s="55" t="s">
        <v>174</v>
      </c>
      <c r="F50" s="53" t="s">
        <v>13</v>
      </c>
      <c r="G50" s="56"/>
      <c r="H50" s="57">
        <f t="shared" si="1"/>
        <v>1667250</v>
      </c>
      <c r="I50" s="133" t="s">
        <v>68</v>
      </c>
      <c r="J50" s="134">
        <f>VLOOKUP(I50,'Money Won'!$1:$1048576,2,FALSE)</f>
        <v>503500</v>
      </c>
      <c r="K50" s="135" t="s">
        <v>57</v>
      </c>
      <c r="L50" s="134">
        <f>VLOOKUP(K50,'Money Won'!$1:$1048576,2,FALSE)</f>
        <v>91350</v>
      </c>
      <c r="M50" s="135" t="s">
        <v>63</v>
      </c>
      <c r="N50" s="134">
        <f>VLOOKUP(M50,'Money Won'!$1:$1048576,2,FALSE)</f>
        <v>0</v>
      </c>
      <c r="O50" s="126" t="s">
        <v>75</v>
      </c>
      <c r="P50" s="127">
        <f>VLOOKUP(O50,'Money Won'!$1:$1048576,2,FALSE)</f>
        <v>0</v>
      </c>
      <c r="Q50" s="128" t="s">
        <v>77</v>
      </c>
      <c r="R50" s="127">
        <f>VLOOKUP(Q50,'Money Won'!$1:$1048576,2,FALSE)</f>
        <v>91350</v>
      </c>
      <c r="S50" s="129" t="s">
        <v>97</v>
      </c>
      <c r="T50" s="127">
        <f>VLOOKUP(S50,'Money Won'!$1:$1048576,2,FALSE)</f>
        <v>718000</v>
      </c>
      <c r="U50" s="122" t="s">
        <v>93</v>
      </c>
      <c r="V50" s="123">
        <f>VLOOKUP(U50,'Money Won'!$1:$1048576,2,FALSE)</f>
        <v>0</v>
      </c>
      <c r="W50" s="122" t="s">
        <v>157</v>
      </c>
      <c r="X50" s="123">
        <f>VLOOKUP(W50,'Money Won'!$1:$1048576,2,FALSE)</f>
        <v>0</v>
      </c>
      <c r="Y50" s="122" t="s">
        <v>96</v>
      </c>
      <c r="Z50" s="123">
        <f>VLOOKUP(Y50,'Money Won'!$1:$1048576,2,FALSE)</f>
        <v>0</v>
      </c>
      <c r="AA50" s="116" t="s">
        <v>301</v>
      </c>
      <c r="AB50" s="117">
        <f>VLOOKUP(AA50,'Money Won'!$1:$1048576,2,FALSE)</f>
        <v>171700</v>
      </c>
      <c r="AC50" s="118" t="s">
        <v>285</v>
      </c>
      <c r="AD50" s="117">
        <f>VLOOKUP(AC50,'Money Won'!$1:$1048576,2,FALSE)</f>
        <v>0</v>
      </c>
      <c r="AE50" s="118" t="s">
        <v>98</v>
      </c>
      <c r="AF50" s="117">
        <f>VLOOKUP(AE50,'Money Won'!$1:$1048576,2,FALSE)</f>
        <v>91350</v>
      </c>
      <c r="AG50" s="111" t="s">
        <v>307</v>
      </c>
      <c r="AH50" s="112">
        <f>VLOOKUP(AG50,'Money Won'!$1:$1048576,2,FALSE)</f>
        <v>0</v>
      </c>
      <c r="AI50" s="113" t="s">
        <v>305</v>
      </c>
      <c r="AJ50" s="112">
        <f>VLOOKUP(AI50,'Money Won'!$1:$1048576,2,FALSE)</f>
        <v>0</v>
      </c>
      <c r="AK50" s="113" t="s">
        <v>308</v>
      </c>
      <c r="AL50" s="112">
        <f>VLOOKUP(AK50,'Money Won'!$1:$1048576,2,FALSE)</f>
        <v>0</v>
      </c>
    </row>
    <row r="51" spans="1:38" x14ac:dyDescent="0.2">
      <c r="A51" s="53">
        <v>50</v>
      </c>
      <c r="B51" s="54" t="s">
        <v>466</v>
      </c>
      <c r="C51" s="54" t="s">
        <v>464</v>
      </c>
      <c r="D51" s="54" t="s">
        <v>465</v>
      </c>
      <c r="E51" s="55" t="s">
        <v>174</v>
      </c>
      <c r="F51" s="53" t="s">
        <v>13</v>
      </c>
      <c r="G51" s="56"/>
      <c r="H51" s="57">
        <f t="shared" si="1"/>
        <v>1662614</v>
      </c>
      <c r="I51" s="133" t="s">
        <v>68</v>
      </c>
      <c r="J51" s="134">
        <f>VLOOKUP(I51,'Money Won'!$1:$1048576,2,FALSE)</f>
        <v>503500</v>
      </c>
      <c r="K51" s="135" t="s">
        <v>57</v>
      </c>
      <c r="L51" s="134">
        <f>VLOOKUP(K51,'Money Won'!$1:$1048576,2,FALSE)</f>
        <v>91350</v>
      </c>
      <c r="M51" s="135" t="s">
        <v>63</v>
      </c>
      <c r="N51" s="134">
        <f>VLOOKUP(M51,'Money Won'!$1:$1048576,2,FALSE)</f>
        <v>0</v>
      </c>
      <c r="O51" s="126" t="s">
        <v>261</v>
      </c>
      <c r="P51" s="127">
        <f>VLOOKUP(O51,'Money Won'!$1:$1048576,2,FALSE)</f>
        <v>171700</v>
      </c>
      <c r="Q51" s="128" t="s">
        <v>97</v>
      </c>
      <c r="R51" s="127">
        <f>VLOOKUP(Q51,'Money Won'!$1:$1048576,2,FALSE)</f>
        <v>718000</v>
      </c>
      <c r="S51" s="129" t="s">
        <v>156</v>
      </c>
      <c r="T51" s="127">
        <f>VLOOKUP(S51,'Money Won'!$1:$1048576,2,FALSE)</f>
        <v>0</v>
      </c>
      <c r="U51" s="122" t="s">
        <v>270</v>
      </c>
      <c r="V51" s="123">
        <f>VLOOKUP(U51,'Money Won'!$1:$1048576,2,FALSE)</f>
        <v>28317</v>
      </c>
      <c r="W51" s="122" t="s">
        <v>267</v>
      </c>
      <c r="X51" s="123">
        <f>VLOOKUP(W51,'Money Won'!$1:$1048576,2,FALSE)</f>
        <v>26467</v>
      </c>
      <c r="Y51" s="122" t="s">
        <v>94</v>
      </c>
      <c r="Z51" s="123">
        <f>VLOOKUP(Y51,'Money Won'!$1:$1048576,2,FALSE)</f>
        <v>69875</v>
      </c>
      <c r="AA51" s="116" t="s">
        <v>293</v>
      </c>
      <c r="AB51" s="117">
        <f>VLOOKUP(AA51,'Money Won'!$1:$1048576,2,FALSE)</f>
        <v>0</v>
      </c>
      <c r="AC51" s="118" t="s">
        <v>289</v>
      </c>
      <c r="AD51" s="117">
        <f>VLOOKUP(AC51,'Money Won'!$1:$1048576,2,FALSE)</f>
        <v>25088</v>
      </c>
      <c r="AE51" s="118" t="s">
        <v>283</v>
      </c>
      <c r="AF51" s="117">
        <f>VLOOKUP(AE51,'Money Won'!$1:$1048576,2,FALSE)</f>
        <v>0</v>
      </c>
      <c r="AG51" s="111" t="s">
        <v>323</v>
      </c>
      <c r="AH51" s="112">
        <f>VLOOKUP(AG51,'Money Won'!$1:$1048576,2,FALSE)</f>
        <v>0</v>
      </c>
      <c r="AI51" s="113" t="s">
        <v>326</v>
      </c>
      <c r="AJ51" s="112">
        <f>VLOOKUP(AI51,'Money Won'!$1:$1048576,2,FALSE)</f>
        <v>28317</v>
      </c>
      <c r="AK51" s="113" t="s">
        <v>325</v>
      </c>
      <c r="AL51" s="112">
        <f>VLOOKUP(AK51,'Money Won'!$1:$1048576,2,FALSE)</f>
        <v>0</v>
      </c>
    </row>
    <row r="52" spans="1:38" x14ac:dyDescent="0.2">
      <c r="A52" s="53">
        <v>51</v>
      </c>
      <c r="B52" s="54" t="s">
        <v>427</v>
      </c>
      <c r="C52" s="54" t="s">
        <v>426</v>
      </c>
      <c r="D52" s="54" t="s">
        <v>427</v>
      </c>
      <c r="E52" s="55" t="s">
        <v>174</v>
      </c>
      <c r="F52" s="53" t="s">
        <v>13</v>
      </c>
      <c r="G52" s="56"/>
      <c r="H52" s="57">
        <f t="shared" si="1"/>
        <v>1641142</v>
      </c>
      <c r="I52" s="133" t="s">
        <v>68</v>
      </c>
      <c r="J52" s="134">
        <f>VLOOKUP(I52,'Money Won'!$1:$1048576,2,FALSE)</f>
        <v>503500</v>
      </c>
      <c r="K52" s="135" t="s">
        <v>55</v>
      </c>
      <c r="L52" s="134">
        <f>VLOOKUP(K52,'Money Won'!$1:$1048576,2,FALSE)</f>
        <v>171700</v>
      </c>
      <c r="M52" s="135" t="s">
        <v>83</v>
      </c>
      <c r="N52" s="134">
        <f>VLOOKUP(M52,'Money Won'!$1:$1048576,2,FALSE)</f>
        <v>36925</v>
      </c>
      <c r="O52" s="126" t="s">
        <v>265</v>
      </c>
      <c r="P52" s="127">
        <f>VLOOKUP(O52,'Money Won'!$1:$1048576,2,FALSE)</f>
        <v>28317</v>
      </c>
      <c r="Q52" s="128" t="s">
        <v>75</v>
      </c>
      <c r="R52" s="127">
        <f>VLOOKUP(Q52,'Money Won'!$1:$1048576,2,FALSE)</f>
        <v>0</v>
      </c>
      <c r="S52" s="129" t="s">
        <v>97</v>
      </c>
      <c r="T52" s="127">
        <f>VLOOKUP(S52,'Money Won'!$1:$1048576,2,FALSE)</f>
        <v>718000</v>
      </c>
      <c r="U52" s="122" t="s">
        <v>160</v>
      </c>
      <c r="V52" s="123">
        <f>VLOOKUP(U52,'Money Won'!$1:$1048576,2,FALSE)</f>
        <v>91350</v>
      </c>
      <c r="W52" s="122" t="s">
        <v>279</v>
      </c>
      <c r="X52" s="123">
        <f>VLOOKUP(W52,'Money Won'!$1:$1048576,2,FALSE)</f>
        <v>0</v>
      </c>
      <c r="Y52" s="122" t="s">
        <v>273</v>
      </c>
      <c r="Z52" s="123">
        <f>VLOOKUP(Y52,'Money Won'!$1:$1048576,2,FALSE)</f>
        <v>0</v>
      </c>
      <c r="AA52" s="116" t="s">
        <v>167</v>
      </c>
      <c r="AB52" s="117">
        <f>VLOOKUP(AA52,'Money Won'!$1:$1048576,2,FALSE)</f>
        <v>0</v>
      </c>
      <c r="AC52" s="118" t="s">
        <v>293</v>
      </c>
      <c r="AD52" s="117">
        <f>VLOOKUP(AC52,'Money Won'!$1:$1048576,2,FALSE)</f>
        <v>0</v>
      </c>
      <c r="AE52" s="118" t="s">
        <v>299</v>
      </c>
      <c r="AF52" s="117">
        <f>VLOOKUP(AE52,'Money Won'!$1:$1048576,2,FALSE)</f>
        <v>0</v>
      </c>
      <c r="AG52" s="111" t="s">
        <v>325</v>
      </c>
      <c r="AH52" s="112">
        <f>VLOOKUP(AG52,'Money Won'!$1:$1048576,2,FALSE)</f>
        <v>0</v>
      </c>
      <c r="AI52" s="113" t="s">
        <v>319</v>
      </c>
      <c r="AJ52" s="112">
        <f>VLOOKUP(AI52,'Money Won'!$1:$1048576,2,FALSE)</f>
        <v>0</v>
      </c>
      <c r="AK52" s="113" t="s">
        <v>327</v>
      </c>
      <c r="AL52" s="112">
        <f>VLOOKUP(AK52,'Money Won'!$1:$1048576,2,FALSE)</f>
        <v>91350</v>
      </c>
    </row>
    <row r="53" spans="1:38" x14ac:dyDescent="0.2">
      <c r="A53" s="53">
        <v>52</v>
      </c>
      <c r="B53" s="54" t="s">
        <v>515</v>
      </c>
      <c r="C53" s="54" t="s">
        <v>514</v>
      </c>
      <c r="D53" s="54" t="s">
        <v>515</v>
      </c>
      <c r="E53" s="55" t="s">
        <v>174</v>
      </c>
      <c r="F53" s="53" t="s">
        <v>13</v>
      </c>
      <c r="G53" s="56"/>
      <c r="H53" s="57">
        <f t="shared" si="1"/>
        <v>1638404</v>
      </c>
      <c r="I53" s="133" t="s">
        <v>55</v>
      </c>
      <c r="J53" s="134">
        <f>VLOOKUP(I53,'Money Won'!$1:$1048576,2,FALSE)</f>
        <v>171700</v>
      </c>
      <c r="K53" s="135" t="s">
        <v>63</v>
      </c>
      <c r="L53" s="134">
        <f>VLOOKUP(K53,'Money Won'!$1:$1048576,2,FALSE)</f>
        <v>0</v>
      </c>
      <c r="M53" s="135" t="s">
        <v>81</v>
      </c>
      <c r="N53" s="134">
        <f>VLOOKUP(M53,'Money Won'!$1:$1048576,2,FALSE)</f>
        <v>1120000</v>
      </c>
      <c r="O53" s="126" t="s">
        <v>263</v>
      </c>
      <c r="P53" s="127">
        <f>VLOOKUP(O53,'Money Won'!$1:$1048576,2,FALSE)</f>
        <v>24625</v>
      </c>
      <c r="Q53" s="128" t="s">
        <v>258</v>
      </c>
      <c r="R53" s="127">
        <f>VLOOKUP(Q53,'Money Won'!$1:$1048576,2,FALSE)</f>
        <v>56278</v>
      </c>
      <c r="S53" s="129" t="s">
        <v>265</v>
      </c>
      <c r="T53" s="127">
        <f>VLOOKUP(S53,'Money Won'!$1:$1048576,2,FALSE)</f>
        <v>28317</v>
      </c>
      <c r="U53" s="122" t="s">
        <v>270</v>
      </c>
      <c r="V53" s="123">
        <f>VLOOKUP(U53,'Money Won'!$1:$1048576,2,FALSE)</f>
        <v>28317</v>
      </c>
      <c r="W53" s="122" t="s">
        <v>160</v>
      </c>
      <c r="X53" s="123">
        <f>VLOOKUP(W53,'Money Won'!$1:$1048576,2,FALSE)</f>
        <v>91350</v>
      </c>
      <c r="Y53" s="122" t="s">
        <v>159</v>
      </c>
      <c r="Z53" s="123">
        <f>VLOOKUP(Y53,'Money Won'!$1:$1048576,2,FALSE)</f>
        <v>0</v>
      </c>
      <c r="AA53" s="116" t="s">
        <v>290</v>
      </c>
      <c r="AB53" s="117">
        <f>VLOOKUP(AA53,'Money Won'!$1:$1048576,2,FALSE)</f>
        <v>26467</v>
      </c>
      <c r="AC53" s="118" t="s">
        <v>285</v>
      </c>
      <c r="AD53" s="117">
        <f>VLOOKUP(AC53,'Money Won'!$1:$1048576,2,FALSE)</f>
        <v>0</v>
      </c>
      <c r="AE53" s="118" t="s">
        <v>299</v>
      </c>
      <c r="AF53" s="117">
        <f>VLOOKUP(AE53,'Money Won'!$1:$1048576,2,FALSE)</f>
        <v>0</v>
      </c>
      <c r="AG53" s="111" t="s">
        <v>327</v>
      </c>
      <c r="AH53" s="112">
        <f>VLOOKUP(AG53,'Money Won'!$1:$1048576,2,FALSE)</f>
        <v>91350</v>
      </c>
      <c r="AI53" s="113" t="s">
        <v>320</v>
      </c>
      <c r="AJ53" s="112">
        <f>VLOOKUP(AI53,'Money Won'!$1:$1048576,2,FALSE)</f>
        <v>0</v>
      </c>
      <c r="AK53" s="113" t="s">
        <v>308</v>
      </c>
      <c r="AL53" s="112">
        <f>VLOOKUP(AK53,'Money Won'!$1:$1048576,2,FALSE)</f>
        <v>0</v>
      </c>
    </row>
    <row r="54" spans="1:38" x14ac:dyDescent="0.2">
      <c r="A54" s="53">
        <v>53</v>
      </c>
      <c r="B54" s="54" t="s">
        <v>511</v>
      </c>
      <c r="C54" s="54" t="s">
        <v>510</v>
      </c>
      <c r="D54" s="54" t="s">
        <v>511</v>
      </c>
      <c r="E54" s="55" t="s">
        <v>174</v>
      </c>
      <c r="F54" s="53" t="s">
        <v>13</v>
      </c>
      <c r="G54" s="56"/>
      <c r="H54" s="57">
        <f t="shared" si="1"/>
        <v>1613258</v>
      </c>
      <c r="I54" s="133" t="s">
        <v>68</v>
      </c>
      <c r="J54" s="134">
        <f>VLOOKUP(I54,'Money Won'!$1:$1048576,2,FALSE)</f>
        <v>503500</v>
      </c>
      <c r="K54" s="135" t="s">
        <v>65</v>
      </c>
      <c r="L54" s="134">
        <f>VLOOKUP(K54,'Money Won'!$1:$1048576,2,FALSE)</f>
        <v>0</v>
      </c>
      <c r="M54" s="135" t="s">
        <v>63</v>
      </c>
      <c r="N54" s="134">
        <f>VLOOKUP(M54,'Money Won'!$1:$1048576,2,FALSE)</f>
        <v>0</v>
      </c>
      <c r="O54" s="126" t="s">
        <v>92</v>
      </c>
      <c r="P54" s="127">
        <f>VLOOKUP(O54,'Money Won'!$1:$1048576,2,FALSE)</f>
        <v>26467</v>
      </c>
      <c r="Q54" s="128" t="s">
        <v>75</v>
      </c>
      <c r="R54" s="127">
        <f>VLOOKUP(Q54,'Money Won'!$1:$1048576,2,FALSE)</f>
        <v>0</v>
      </c>
      <c r="S54" s="129" t="s">
        <v>97</v>
      </c>
      <c r="T54" s="127">
        <f>VLOOKUP(S54,'Money Won'!$1:$1048576,2,FALSE)</f>
        <v>718000</v>
      </c>
      <c r="U54" s="122" t="s">
        <v>162</v>
      </c>
      <c r="V54" s="123">
        <f>VLOOKUP(U54,'Money Won'!$1:$1048576,2,FALSE)</f>
        <v>126313</v>
      </c>
      <c r="W54" s="122" t="s">
        <v>87</v>
      </c>
      <c r="X54" s="123">
        <f>VLOOKUP(W54,'Money Won'!$1:$1048576,2,FALSE)</f>
        <v>0</v>
      </c>
      <c r="Y54" s="122" t="s">
        <v>164</v>
      </c>
      <c r="Z54" s="123">
        <f>VLOOKUP(Y54,'Money Won'!$1:$1048576,2,FALSE)</f>
        <v>0</v>
      </c>
      <c r="AA54" s="116" t="s">
        <v>98</v>
      </c>
      <c r="AB54" s="117">
        <f>VLOOKUP(AA54,'Money Won'!$1:$1048576,2,FALSE)</f>
        <v>91350</v>
      </c>
      <c r="AC54" s="118" t="s">
        <v>299</v>
      </c>
      <c r="AD54" s="117">
        <f>VLOOKUP(AC54,'Money Won'!$1:$1048576,2,FALSE)</f>
        <v>0</v>
      </c>
      <c r="AE54" s="118" t="s">
        <v>288</v>
      </c>
      <c r="AF54" s="117">
        <f>VLOOKUP(AE54,'Money Won'!$1:$1048576,2,FALSE)</f>
        <v>56278</v>
      </c>
      <c r="AG54" s="111" t="s">
        <v>327</v>
      </c>
      <c r="AH54" s="112">
        <f>VLOOKUP(AG54,'Money Won'!$1:$1048576,2,FALSE)</f>
        <v>91350</v>
      </c>
      <c r="AI54" s="113" t="s">
        <v>308</v>
      </c>
      <c r="AJ54" s="112">
        <f>VLOOKUP(AI54,'Money Won'!$1:$1048576,2,FALSE)</f>
        <v>0</v>
      </c>
      <c r="AK54" s="113" t="s">
        <v>328</v>
      </c>
      <c r="AL54" s="112">
        <f>VLOOKUP(AK54,'Money Won'!$1:$1048576,2,FALSE)</f>
        <v>0</v>
      </c>
    </row>
    <row r="55" spans="1:38" x14ac:dyDescent="0.2">
      <c r="A55" s="53">
        <v>54</v>
      </c>
      <c r="B55" s="54" t="s">
        <v>355</v>
      </c>
      <c r="C55" s="54" t="s">
        <v>354</v>
      </c>
      <c r="D55" s="54" t="s">
        <v>190</v>
      </c>
      <c r="E55" s="55" t="s">
        <v>174</v>
      </c>
      <c r="F55" s="53" t="s">
        <v>13</v>
      </c>
      <c r="G55" s="56"/>
      <c r="H55" s="57">
        <f t="shared" si="1"/>
        <v>1610186</v>
      </c>
      <c r="I55" s="133" t="s">
        <v>68</v>
      </c>
      <c r="J55" s="134">
        <f>VLOOKUP(I55,'Money Won'!$1:$1048576,2,FALSE)</f>
        <v>503500</v>
      </c>
      <c r="K55" s="135" t="s">
        <v>69</v>
      </c>
      <c r="L55" s="134">
        <f>VLOOKUP(K55,'Money Won'!$1:$1048576,2,FALSE)</f>
        <v>171700</v>
      </c>
      <c r="M55" s="135" t="s">
        <v>55</v>
      </c>
      <c r="N55" s="134">
        <f>VLOOKUP(M55,'Money Won'!$1:$1048576,2,FALSE)</f>
        <v>171700</v>
      </c>
      <c r="O55" s="126" t="s">
        <v>264</v>
      </c>
      <c r="P55" s="127">
        <f>VLOOKUP(O55,'Money Won'!$1:$1048576,2,FALSE)</f>
        <v>503500</v>
      </c>
      <c r="Q55" s="128" t="s">
        <v>71</v>
      </c>
      <c r="R55" s="127">
        <f>VLOOKUP(Q55,'Money Won'!$1:$1048576,2,FALSE)</f>
        <v>25800</v>
      </c>
      <c r="S55" s="129" t="s">
        <v>82</v>
      </c>
      <c r="T55" s="127">
        <f>VLOOKUP(S55,'Money Won'!$1:$1048576,2,FALSE)</f>
        <v>69875</v>
      </c>
      <c r="U55" s="122" t="s">
        <v>93</v>
      </c>
      <c r="V55" s="123">
        <f>VLOOKUP(U55,'Money Won'!$1:$1048576,2,FALSE)</f>
        <v>0</v>
      </c>
      <c r="W55" s="122" t="s">
        <v>157</v>
      </c>
      <c r="X55" s="123">
        <f>VLOOKUP(W55,'Money Won'!$1:$1048576,2,FALSE)</f>
        <v>0</v>
      </c>
      <c r="Y55" s="122" t="s">
        <v>95</v>
      </c>
      <c r="Z55" s="123">
        <f>VLOOKUP(Y55,'Money Won'!$1:$1048576,2,FALSE)</f>
        <v>56278</v>
      </c>
      <c r="AA55" s="116" t="s">
        <v>290</v>
      </c>
      <c r="AB55" s="117">
        <f>VLOOKUP(AA55,'Money Won'!$1:$1048576,2,FALSE)</f>
        <v>26467</v>
      </c>
      <c r="AC55" s="118" t="s">
        <v>289</v>
      </c>
      <c r="AD55" s="117">
        <f>VLOOKUP(AC55,'Money Won'!$1:$1048576,2,FALSE)</f>
        <v>25088</v>
      </c>
      <c r="AE55" s="118" t="s">
        <v>90</v>
      </c>
      <c r="AF55" s="117">
        <f>VLOOKUP(AE55,'Money Won'!$1:$1048576,2,FALSE)</f>
        <v>56278</v>
      </c>
      <c r="AG55" s="111" t="s">
        <v>309</v>
      </c>
      <c r="AH55" s="112">
        <f>VLOOKUP(AG55,'Money Won'!$1:$1048576,2,FALSE)</f>
        <v>0</v>
      </c>
      <c r="AI55" s="113" t="s">
        <v>318</v>
      </c>
      <c r="AJ55" s="112">
        <f>VLOOKUP(AI55,'Money Won'!$1:$1048576,2,FALSE)</f>
        <v>0</v>
      </c>
      <c r="AK55" s="113" t="s">
        <v>308</v>
      </c>
      <c r="AL55" s="112">
        <f>VLOOKUP(AK55,'Money Won'!$1:$1048576,2,FALSE)</f>
        <v>0</v>
      </c>
    </row>
    <row r="56" spans="1:38" x14ac:dyDescent="0.2">
      <c r="A56" s="53">
        <v>55</v>
      </c>
      <c r="B56" s="54" t="s">
        <v>110</v>
      </c>
      <c r="C56" s="54" t="s">
        <v>513</v>
      </c>
      <c r="D56" s="54" t="s">
        <v>110</v>
      </c>
      <c r="E56" s="55" t="s">
        <v>174</v>
      </c>
      <c r="F56" s="53" t="s">
        <v>13</v>
      </c>
      <c r="G56" s="56"/>
      <c r="H56" s="57">
        <f t="shared" si="1"/>
        <v>1599271</v>
      </c>
      <c r="I56" s="133" t="s">
        <v>68</v>
      </c>
      <c r="J56" s="134">
        <f>VLOOKUP(I56,'Money Won'!$1:$1048576,2,FALSE)</f>
        <v>503500</v>
      </c>
      <c r="K56" s="135" t="s">
        <v>51</v>
      </c>
      <c r="L56" s="134">
        <f>VLOOKUP(K56,'Money Won'!$1:$1048576,2,FALSE)</f>
        <v>28317</v>
      </c>
      <c r="M56" s="135" t="s">
        <v>63</v>
      </c>
      <c r="N56" s="134">
        <f>VLOOKUP(M56,'Money Won'!$1:$1048576,2,FALSE)</f>
        <v>0</v>
      </c>
      <c r="O56" s="126" t="s">
        <v>263</v>
      </c>
      <c r="P56" s="127">
        <f>VLOOKUP(O56,'Money Won'!$1:$1048576,2,FALSE)</f>
        <v>24625</v>
      </c>
      <c r="Q56" s="128" t="s">
        <v>258</v>
      </c>
      <c r="R56" s="127">
        <f>VLOOKUP(Q56,'Money Won'!$1:$1048576,2,FALSE)</f>
        <v>56278</v>
      </c>
      <c r="S56" s="129" t="s">
        <v>97</v>
      </c>
      <c r="T56" s="127">
        <f>VLOOKUP(S56,'Money Won'!$1:$1048576,2,FALSE)</f>
        <v>718000</v>
      </c>
      <c r="U56" s="122" t="s">
        <v>160</v>
      </c>
      <c r="V56" s="123">
        <f>VLOOKUP(U56,'Money Won'!$1:$1048576,2,FALSE)</f>
        <v>91350</v>
      </c>
      <c r="W56" s="122" t="s">
        <v>157</v>
      </c>
      <c r="X56" s="123">
        <f>VLOOKUP(W56,'Money Won'!$1:$1048576,2,FALSE)</f>
        <v>0</v>
      </c>
      <c r="Y56" s="122" t="s">
        <v>72</v>
      </c>
      <c r="Z56" s="123">
        <f>VLOOKUP(Y56,'Money Won'!$1:$1048576,2,FALSE)</f>
        <v>0</v>
      </c>
      <c r="AA56" s="116" t="s">
        <v>286</v>
      </c>
      <c r="AB56" s="117">
        <f>VLOOKUP(AA56,'Money Won'!$1:$1048576,2,FALSE)</f>
        <v>0</v>
      </c>
      <c r="AC56" s="118" t="s">
        <v>295</v>
      </c>
      <c r="AD56" s="117">
        <f>VLOOKUP(AC56,'Money Won'!$1:$1048576,2,FALSE)</f>
        <v>25800</v>
      </c>
      <c r="AE56" s="118" t="s">
        <v>289</v>
      </c>
      <c r="AF56" s="117">
        <f>VLOOKUP(AE56,'Money Won'!$1:$1048576,2,FALSE)</f>
        <v>25088</v>
      </c>
      <c r="AG56" s="111" t="s">
        <v>309</v>
      </c>
      <c r="AH56" s="112">
        <f>VLOOKUP(AG56,'Money Won'!$1:$1048576,2,FALSE)</f>
        <v>0</v>
      </c>
      <c r="AI56" s="113" t="s">
        <v>321</v>
      </c>
      <c r="AJ56" s="112">
        <f>VLOOKUP(AI56,'Money Won'!$1:$1048576,2,FALSE)</f>
        <v>0</v>
      </c>
      <c r="AK56" s="113" t="s">
        <v>324</v>
      </c>
      <c r="AL56" s="112">
        <f>VLOOKUP(AK56,'Money Won'!$1:$1048576,2,FALSE)</f>
        <v>126313</v>
      </c>
    </row>
    <row r="57" spans="1:38" x14ac:dyDescent="0.2">
      <c r="A57" s="53">
        <v>56</v>
      </c>
      <c r="B57" s="54" t="s">
        <v>143</v>
      </c>
      <c r="C57" s="54" t="s">
        <v>489</v>
      </c>
      <c r="D57" s="54" t="s">
        <v>143</v>
      </c>
      <c r="E57" s="55" t="s">
        <v>174</v>
      </c>
      <c r="F57" s="53" t="s">
        <v>13</v>
      </c>
      <c r="G57" s="56"/>
      <c r="H57" s="57">
        <f t="shared" si="1"/>
        <v>1591943</v>
      </c>
      <c r="I57" s="133" t="s">
        <v>68</v>
      </c>
      <c r="J57" s="134">
        <f>VLOOKUP(I57,'Money Won'!$1:$1048576,2,FALSE)</f>
        <v>503500</v>
      </c>
      <c r="K57" s="135" t="s">
        <v>63</v>
      </c>
      <c r="L57" s="134">
        <f>VLOOKUP(K57,'Money Won'!$1:$1048576,2,FALSE)</f>
        <v>0</v>
      </c>
      <c r="M57" s="135" t="s">
        <v>64</v>
      </c>
      <c r="N57" s="134">
        <f>VLOOKUP(M57,'Money Won'!$1:$1048576,2,FALSE)</f>
        <v>0</v>
      </c>
      <c r="O57" s="126" t="s">
        <v>86</v>
      </c>
      <c r="P57" s="127">
        <f>VLOOKUP(O57,'Money Won'!$1:$1048576,2,FALSE)</f>
        <v>91350</v>
      </c>
      <c r="Q57" s="128" t="s">
        <v>97</v>
      </c>
      <c r="R57" s="127">
        <f>VLOOKUP(Q57,'Money Won'!$1:$1048576,2,FALSE)</f>
        <v>718000</v>
      </c>
      <c r="S57" s="129" t="s">
        <v>158</v>
      </c>
      <c r="T57" s="127">
        <f>VLOOKUP(S57,'Money Won'!$1:$1048576,2,FALSE)</f>
        <v>0</v>
      </c>
      <c r="U57" s="122" t="s">
        <v>267</v>
      </c>
      <c r="V57" s="123">
        <f>VLOOKUP(U57,'Money Won'!$1:$1048576,2,FALSE)</f>
        <v>26467</v>
      </c>
      <c r="W57" s="122" t="s">
        <v>162</v>
      </c>
      <c r="X57" s="123">
        <f>VLOOKUP(W57,'Money Won'!$1:$1048576,2,FALSE)</f>
        <v>126313</v>
      </c>
      <c r="Y57" s="122" t="s">
        <v>159</v>
      </c>
      <c r="Z57" s="123">
        <f>VLOOKUP(Y57,'Money Won'!$1:$1048576,2,FALSE)</f>
        <v>0</v>
      </c>
      <c r="AA57" s="116" t="s">
        <v>167</v>
      </c>
      <c r="AB57" s="117">
        <f>VLOOKUP(AA57,'Money Won'!$1:$1048576,2,FALSE)</f>
        <v>0</v>
      </c>
      <c r="AC57" s="118" t="s">
        <v>282</v>
      </c>
      <c r="AD57" s="117">
        <f>VLOOKUP(AC57,'Money Won'!$1:$1048576,2,FALSE)</f>
        <v>0</v>
      </c>
      <c r="AE57" s="118" t="s">
        <v>294</v>
      </c>
      <c r="AF57" s="117">
        <f>VLOOKUP(AE57,'Money Won'!$1:$1048576,2,FALSE)</f>
        <v>0</v>
      </c>
      <c r="AG57" s="111" t="s">
        <v>305</v>
      </c>
      <c r="AH57" s="112">
        <f>VLOOKUP(AG57,'Money Won'!$1:$1048576,2,FALSE)</f>
        <v>0</v>
      </c>
      <c r="AI57" s="113" t="s">
        <v>324</v>
      </c>
      <c r="AJ57" s="112">
        <f>VLOOKUP(AI57,'Money Won'!$1:$1048576,2,FALSE)</f>
        <v>126313</v>
      </c>
      <c r="AK57" s="113" t="s">
        <v>307</v>
      </c>
      <c r="AL57" s="112">
        <f>VLOOKUP(AK57,'Money Won'!$1:$1048576,2,FALSE)</f>
        <v>0</v>
      </c>
    </row>
    <row r="58" spans="1:38" x14ac:dyDescent="0.2">
      <c r="A58" s="53">
        <v>57</v>
      </c>
      <c r="B58" s="54" t="s">
        <v>520</v>
      </c>
      <c r="C58" s="54" t="s">
        <v>522</v>
      </c>
      <c r="D58" s="54" t="s">
        <v>523</v>
      </c>
      <c r="E58" s="55" t="s">
        <v>524</v>
      </c>
      <c r="F58" s="53" t="s">
        <v>13</v>
      </c>
      <c r="G58" s="56"/>
      <c r="H58" s="57">
        <f t="shared" si="1"/>
        <v>1591001</v>
      </c>
      <c r="I58" s="133" t="s">
        <v>68</v>
      </c>
      <c r="J58" s="134">
        <f>VLOOKUP(I58,'Money Won'!$1:$1048576,2,FALSE)</f>
        <v>503500</v>
      </c>
      <c r="K58" s="135" t="s">
        <v>51</v>
      </c>
      <c r="L58" s="134">
        <f>VLOOKUP(K58,'Money Won'!$1:$1048576,2,FALSE)</f>
        <v>28317</v>
      </c>
      <c r="M58" s="135" t="s">
        <v>76</v>
      </c>
      <c r="N58" s="134">
        <f>VLOOKUP(M58,'Money Won'!$1:$1048576,2,FALSE)</f>
        <v>36925</v>
      </c>
      <c r="O58" s="128" t="s">
        <v>149</v>
      </c>
      <c r="P58" s="127">
        <f>VLOOKUP(O58,'Money Won'!$1:$1048576,2,FALSE)</f>
        <v>313000</v>
      </c>
      <c r="Q58" s="128" t="s">
        <v>264</v>
      </c>
      <c r="R58" s="127">
        <f>VLOOKUP(Q58,'Money Won'!$1:$1048576,2,FALSE)</f>
        <v>503500</v>
      </c>
      <c r="S58" s="129" t="s">
        <v>150</v>
      </c>
      <c r="T58" s="127">
        <f>VLOOKUP(S58,'Money Won'!$1:$1048576,2,FALSE)</f>
        <v>56278</v>
      </c>
      <c r="U58" s="122" t="s">
        <v>276</v>
      </c>
      <c r="V58" s="123">
        <f>VLOOKUP(U58,'Money Won'!$1:$1048576,2,FALSE)</f>
        <v>0</v>
      </c>
      <c r="W58" s="122" t="s">
        <v>279</v>
      </c>
      <c r="X58" s="123">
        <f>VLOOKUP(W58,'Money Won'!$1:$1048576,2,FALSE)</f>
        <v>0</v>
      </c>
      <c r="Y58" s="122" t="s">
        <v>95</v>
      </c>
      <c r="Z58" s="123">
        <f>VLOOKUP(Y58,'Money Won'!$1:$1048576,2,FALSE)</f>
        <v>56278</v>
      </c>
      <c r="AA58" s="116" t="s">
        <v>286</v>
      </c>
      <c r="AB58" s="117">
        <f>VLOOKUP(AA58,'Money Won'!$1:$1048576,2,FALSE)</f>
        <v>0</v>
      </c>
      <c r="AC58" s="118" t="s">
        <v>280</v>
      </c>
      <c r="AD58" s="117">
        <f>VLOOKUP(AC58,'Money Won'!$1:$1048576,2,FALSE)</f>
        <v>0</v>
      </c>
      <c r="AE58" s="118" t="s">
        <v>288</v>
      </c>
      <c r="AF58" s="117">
        <f>VLOOKUP(AE58,'Money Won'!$1:$1048576,2,FALSE)</f>
        <v>56278</v>
      </c>
      <c r="AG58" s="111" t="s">
        <v>332</v>
      </c>
      <c r="AH58" s="112">
        <f>VLOOKUP(AG58,'Money Won'!$1:$1048576,2,FALSE)</f>
        <v>0</v>
      </c>
      <c r="AI58" s="113" t="s">
        <v>306</v>
      </c>
      <c r="AJ58" s="112">
        <f>VLOOKUP(AI58,'Money Won'!$1:$1048576,2,FALSE)</f>
        <v>36925</v>
      </c>
      <c r="AK58" s="113" t="s">
        <v>310</v>
      </c>
      <c r="AL58" s="112">
        <f>VLOOKUP(AK58,'Money Won'!$1:$1048576,2,FALSE)</f>
        <v>0</v>
      </c>
    </row>
    <row r="59" spans="1:38" x14ac:dyDescent="0.2">
      <c r="A59" s="53">
        <v>58</v>
      </c>
      <c r="B59" s="54" t="s">
        <v>192</v>
      </c>
      <c r="C59" s="54" t="s">
        <v>401</v>
      </c>
      <c r="D59" s="54" t="s">
        <v>191</v>
      </c>
      <c r="E59" s="55" t="s">
        <v>174</v>
      </c>
      <c r="F59" s="53" t="s">
        <v>13</v>
      </c>
      <c r="G59" s="56"/>
      <c r="H59" s="57">
        <f t="shared" si="1"/>
        <v>1582589</v>
      </c>
      <c r="I59" s="133" t="s">
        <v>55</v>
      </c>
      <c r="J59" s="134">
        <f>VLOOKUP(I59,'Money Won'!$1:$1048576,2,FALSE)</f>
        <v>171700</v>
      </c>
      <c r="K59" s="135" t="s">
        <v>63</v>
      </c>
      <c r="L59" s="134">
        <f>VLOOKUP(K59,'Money Won'!$1:$1048576,2,FALSE)</f>
        <v>0</v>
      </c>
      <c r="M59" s="135" t="s">
        <v>81</v>
      </c>
      <c r="N59" s="134">
        <f>VLOOKUP(M59,'Money Won'!$1:$1048576,2,FALSE)</f>
        <v>1120000</v>
      </c>
      <c r="O59" s="126" t="s">
        <v>92</v>
      </c>
      <c r="P59" s="127">
        <f>VLOOKUP(O59,'Money Won'!$1:$1048576,2,FALSE)</f>
        <v>26467</v>
      </c>
      <c r="Q59" s="128" t="s">
        <v>265</v>
      </c>
      <c r="R59" s="127">
        <f>VLOOKUP(Q59,'Money Won'!$1:$1048576,2,FALSE)</f>
        <v>28317</v>
      </c>
      <c r="S59" s="129" t="s">
        <v>67</v>
      </c>
      <c r="T59" s="127">
        <f>VLOOKUP(S59,'Money Won'!$1:$1048576,2,FALSE)</f>
        <v>0</v>
      </c>
      <c r="U59" s="122" t="s">
        <v>160</v>
      </c>
      <c r="V59" s="123">
        <f>VLOOKUP(U59,'Money Won'!$1:$1048576,2,FALSE)</f>
        <v>91350</v>
      </c>
      <c r="W59" s="122" t="s">
        <v>165</v>
      </c>
      <c r="X59" s="123">
        <f>VLOOKUP(W59,'Money Won'!$1:$1048576,2,FALSE)</f>
        <v>25088</v>
      </c>
      <c r="Y59" s="122" t="s">
        <v>279</v>
      </c>
      <c r="Z59" s="123">
        <f>VLOOKUP(Y59,'Money Won'!$1:$1048576,2,FALSE)</f>
        <v>0</v>
      </c>
      <c r="AA59" s="116" t="s">
        <v>98</v>
      </c>
      <c r="AB59" s="117">
        <f>VLOOKUP(AA59,'Money Won'!$1:$1048576,2,FALSE)</f>
        <v>91350</v>
      </c>
      <c r="AC59" s="118" t="s">
        <v>297</v>
      </c>
      <c r="AD59" s="117">
        <f>VLOOKUP(AC59,'Money Won'!$1:$1048576,2,FALSE)</f>
        <v>0</v>
      </c>
      <c r="AE59" s="118" t="s">
        <v>299</v>
      </c>
      <c r="AF59" s="117">
        <f>VLOOKUP(AE59,'Money Won'!$1:$1048576,2,FALSE)</f>
        <v>0</v>
      </c>
      <c r="AG59" s="111" t="s">
        <v>326</v>
      </c>
      <c r="AH59" s="112">
        <f>VLOOKUP(AG59,'Money Won'!$1:$1048576,2,FALSE)</f>
        <v>28317</v>
      </c>
      <c r="AI59" s="113" t="s">
        <v>319</v>
      </c>
      <c r="AJ59" s="112">
        <f>VLOOKUP(AI59,'Money Won'!$1:$1048576,2,FALSE)</f>
        <v>0</v>
      </c>
      <c r="AK59" s="113" t="s">
        <v>307</v>
      </c>
      <c r="AL59" s="112">
        <f>VLOOKUP(AK59,'Money Won'!$1:$1048576,2,FALSE)</f>
        <v>0</v>
      </c>
    </row>
    <row r="60" spans="1:38" x14ac:dyDescent="0.2">
      <c r="A60" s="53">
        <v>59</v>
      </c>
      <c r="B60" s="54" t="s">
        <v>462</v>
      </c>
      <c r="C60" s="54" t="s">
        <v>461</v>
      </c>
      <c r="D60" s="54" t="s">
        <v>179</v>
      </c>
      <c r="E60" s="55" t="s">
        <v>174</v>
      </c>
      <c r="F60" s="53" t="s">
        <v>13</v>
      </c>
      <c r="G60" s="56"/>
      <c r="H60" s="57">
        <f t="shared" si="1"/>
        <v>1580585</v>
      </c>
      <c r="I60" s="133" t="s">
        <v>68</v>
      </c>
      <c r="J60" s="134">
        <f>VLOOKUP(I60,'Money Won'!$1:$1048576,2,FALSE)</f>
        <v>503500</v>
      </c>
      <c r="K60" s="135" t="s">
        <v>83</v>
      </c>
      <c r="L60" s="134">
        <f>VLOOKUP(K60,'Money Won'!$1:$1048576,2,FALSE)</f>
        <v>36925</v>
      </c>
      <c r="M60" s="135" t="s">
        <v>51</v>
      </c>
      <c r="N60" s="134">
        <f>VLOOKUP(M60,'Money Won'!$1:$1048576,2,FALSE)</f>
        <v>28317</v>
      </c>
      <c r="O60" s="126" t="s">
        <v>263</v>
      </c>
      <c r="P60" s="127">
        <f>VLOOKUP(O60,'Money Won'!$1:$1048576,2,FALSE)</f>
        <v>24625</v>
      </c>
      <c r="Q60" s="128" t="s">
        <v>97</v>
      </c>
      <c r="R60" s="127">
        <f>VLOOKUP(Q60,'Money Won'!$1:$1048576,2,FALSE)</f>
        <v>718000</v>
      </c>
      <c r="S60" s="129" t="s">
        <v>156</v>
      </c>
      <c r="T60" s="127">
        <f>VLOOKUP(S60,'Money Won'!$1:$1048576,2,FALSE)</f>
        <v>0</v>
      </c>
      <c r="U60" s="122" t="s">
        <v>159</v>
      </c>
      <c r="V60" s="123">
        <f>VLOOKUP(U60,'Money Won'!$1:$1048576,2,FALSE)</f>
        <v>0</v>
      </c>
      <c r="W60" s="122" t="s">
        <v>267</v>
      </c>
      <c r="X60" s="123">
        <f>VLOOKUP(W60,'Money Won'!$1:$1048576,2,FALSE)</f>
        <v>26467</v>
      </c>
      <c r="Y60" s="122" t="s">
        <v>72</v>
      </c>
      <c r="Z60" s="123">
        <f>VLOOKUP(Y60,'Money Won'!$1:$1048576,2,FALSE)</f>
        <v>0</v>
      </c>
      <c r="AA60" s="116" t="s">
        <v>285</v>
      </c>
      <c r="AB60" s="117">
        <f>VLOOKUP(AA60,'Money Won'!$1:$1048576,2,FALSE)</f>
        <v>0</v>
      </c>
      <c r="AC60" s="118" t="s">
        <v>289</v>
      </c>
      <c r="AD60" s="117">
        <f>VLOOKUP(AC60,'Money Won'!$1:$1048576,2,FALSE)</f>
        <v>25088</v>
      </c>
      <c r="AE60" s="118" t="s">
        <v>169</v>
      </c>
      <c r="AF60" s="117">
        <f>VLOOKUP(AE60,'Money Won'!$1:$1048576,2,FALSE)</f>
        <v>0</v>
      </c>
      <c r="AG60" s="111" t="s">
        <v>327</v>
      </c>
      <c r="AH60" s="112">
        <f>VLOOKUP(AG60,'Money Won'!$1:$1048576,2,FALSE)</f>
        <v>91350</v>
      </c>
      <c r="AI60" s="113" t="s">
        <v>324</v>
      </c>
      <c r="AJ60" s="112">
        <f>VLOOKUP(AI60,'Money Won'!$1:$1048576,2,FALSE)</f>
        <v>126313</v>
      </c>
      <c r="AK60" s="113" t="s">
        <v>328</v>
      </c>
      <c r="AL60" s="112">
        <f>VLOOKUP(AK60,'Money Won'!$1:$1048576,2,FALSE)</f>
        <v>0</v>
      </c>
    </row>
    <row r="61" spans="1:38" x14ac:dyDescent="0.2">
      <c r="A61" s="53">
        <v>60</v>
      </c>
      <c r="B61" s="54" t="s">
        <v>182</v>
      </c>
      <c r="C61" s="54" t="s">
        <v>359</v>
      </c>
      <c r="D61" s="54" t="s">
        <v>360</v>
      </c>
      <c r="E61" s="55" t="s">
        <v>174</v>
      </c>
      <c r="F61" s="53" t="s">
        <v>13</v>
      </c>
      <c r="G61" s="56"/>
      <c r="H61" s="57">
        <f t="shared" si="1"/>
        <v>1541118</v>
      </c>
      <c r="I61" s="133" t="s">
        <v>68</v>
      </c>
      <c r="J61" s="134">
        <f>VLOOKUP(I61,'Money Won'!$1:$1048576,2,FALSE)</f>
        <v>503500</v>
      </c>
      <c r="K61" s="135" t="s">
        <v>69</v>
      </c>
      <c r="L61" s="134">
        <f>VLOOKUP(K61,'Money Won'!$1:$1048576,2,FALSE)</f>
        <v>171700</v>
      </c>
      <c r="M61" s="135" t="s">
        <v>63</v>
      </c>
      <c r="N61" s="134">
        <f>VLOOKUP(M61,'Money Won'!$1:$1048576,2,FALSE)</f>
        <v>0</v>
      </c>
      <c r="O61" s="126" t="s">
        <v>264</v>
      </c>
      <c r="P61" s="127">
        <f>VLOOKUP(O61,'Money Won'!$1:$1048576,2,FALSE)</f>
        <v>503500</v>
      </c>
      <c r="Q61" s="128" t="s">
        <v>88</v>
      </c>
      <c r="R61" s="127">
        <f>VLOOKUP(Q61,'Money Won'!$1:$1048576,2,FALSE)</f>
        <v>0</v>
      </c>
      <c r="S61" s="129" t="s">
        <v>67</v>
      </c>
      <c r="T61" s="127">
        <f>VLOOKUP(S61,'Money Won'!$1:$1048576,2,FALSE)</f>
        <v>0</v>
      </c>
      <c r="U61" s="122" t="s">
        <v>93</v>
      </c>
      <c r="V61" s="123">
        <f>VLOOKUP(U61,'Money Won'!$1:$1048576,2,FALSE)</f>
        <v>0</v>
      </c>
      <c r="W61" s="122" t="s">
        <v>270</v>
      </c>
      <c r="X61" s="123">
        <f>VLOOKUP(W61,'Money Won'!$1:$1048576,2,FALSE)</f>
        <v>28317</v>
      </c>
      <c r="Y61" s="122" t="s">
        <v>87</v>
      </c>
      <c r="Z61" s="123">
        <f>VLOOKUP(Y61,'Money Won'!$1:$1048576,2,FALSE)</f>
        <v>0</v>
      </c>
      <c r="AA61" s="116" t="s">
        <v>98</v>
      </c>
      <c r="AB61" s="117">
        <f>VLOOKUP(AA61,'Money Won'!$1:$1048576,2,FALSE)</f>
        <v>91350</v>
      </c>
      <c r="AC61" s="118" t="s">
        <v>289</v>
      </c>
      <c r="AD61" s="117">
        <f>VLOOKUP(AC61,'Money Won'!$1:$1048576,2,FALSE)</f>
        <v>25088</v>
      </c>
      <c r="AE61" s="118" t="s">
        <v>291</v>
      </c>
      <c r="AF61" s="117">
        <f>VLOOKUP(AE61,'Money Won'!$1:$1048576,2,FALSE)</f>
        <v>0</v>
      </c>
      <c r="AG61" s="111" t="s">
        <v>327</v>
      </c>
      <c r="AH61" s="112">
        <f>VLOOKUP(AG61,'Money Won'!$1:$1048576,2,FALSE)</f>
        <v>91350</v>
      </c>
      <c r="AI61" s="113" t="s">
        <v>324</v>
      </c>
      <c r="AJ61" s="112">
        <f>VLOOKUP(AI61,'Money Won'!$1:$1048576,2,FALSE)</f>
        <v>126313</v>
      </c>
      <c r="AK61" s="113" t="s">
        <v>323</v>
      </c>
      <c r="AL61" s="112">
        <f>VLOOKUP(AK61,'Money Won'!$1:$1048576,2,FALSE)</f>
        <v>0</v>
      </c>
    </row>
    <row r="62" spans="1:38" x14ac:dyDescent="0.2">
      <c r="A62" s="53">
        <v>61</v>
      </c>
      <c r="B62" s="54" t="s">
        <v>504</v>
      </c>
      <c r="C62" s="54" t="s">
        <v>503</v>
      </c>
      <c r="D62" s="54" t="s">
        <v>504</v>
      </c>
      <c r="E62" s="55" t="s">
        <v>174</v>
      </c>
      <c r="F62" s="53" t="s">
        <v>13</v>
      </c>
      <c r="G62" s="56"/>
      <c r="H62" s="57">
        <f t="shared" si="1"/>
        <v>1533969</v>
      </c>
      <c r="I62" s="133" t="s">
        <v>68</v>
      </c>
      <c r="J62" s="134">
        <f>VLOOKUP(I62,'Money Won'!$1:$1048576,2,FALSE)</f>
        <v>503500</v>
      </c>
      <c r="K62" s="135" t="s">
        <v>55</v>
      </c>
      <c r="L62" s="134">
        <f>VLOOKUP(K62,'Money Won'!$1:$1048576,2,FALSE)</f>
        <v>171700</v>
      </c>
      <c r="M62" s="135" t="s">
        <v>64</v>
      </c>
      <c r="N62" s="134">
        <f>VLOOKUP(M62,'Money Won'!$1:$1048576,2,FALSE)</f>
        <v>0</v>
      </c>
      <c r="O62" s="126" t="s">
        <v>261</v>
      </c>
      <c r="P62" s="127">
        <f>VLOOKUP(O62,'Money Won'!$1:$1048576,2,FALSE)</f>
        <v>171700</v>
      </c>
      <c r="Q62" s="128" t="s">
        <v>59</v>
      </c>
      <c r="R62" s="127">
        <f>VLOOKUP(Q62,'Money Won'!$1:$1048576,2,FALSE)</f>
        <v>223000</v>
      </c>
      <c r="S62" s="129" t="s">
        <v>266</v>
      </c>
      <c r="T62" s="127">
        <f>VLOOKUP(S62,'Money Won'!$1:$1048576,2,FALSE)</f>
        <v>36925</v>
      </c>
      <c r="U62" s="122" t="s">
        <v>73</v>
      </c>
      <c r="V62" s="123">
        <f>VLOOKUP(U62,'Money Won'!$1:$1048576,2,FALSE)</f>
        <v>36925</v>
      </c>
      <c r="W62" s="122" t="s">
        <v>94</v>
      </c>
      <c r="X62" s="123">
        <f>VLOOKUP(W62,'Money Won'!$1:$1048576,2,FALSE)</f>
        <v>69875</v>
      </c>
      <c r="Y62" s="122" t="s">
        <v>274</v>
      </c>
      <c r="Z62" s="123">
        <f>VLOOKUP(Y62,'Money Won'!$1:$1048576,2,FALSE)</f>
        <v>56278</v>
      </c>
      <c r="AA62" s="116" t="s">
        <v>98</v>
      </c>
      <c r="AB62" s="117">
        <f>VLOOKUP(AA62,'Money Won'!$1:$1048576,2,FALSE)</f>
        <v>91350</v>
      </c>
      <c r="AC62" s="118" t="s">
        <v>90</v>
      </c>
      <c r="AD62" s="117">
        <f>VLOOKUP(AC62,'Money Won'!$1:$1048576,2,FALSE)</f>
        <v>56278</v>
      </c>
      <c r="AE62" s="118" t="s">
        <v>289</v>
      </c>
      <c r="AF62" s="117">
        <f>VLOOKUP(AE62,'Money Won'!$1:$1048576,2,FALSE)</f>
        <v>25088</v>
      </c>
      <c r="AG62" s="111" t="s">
        <v>327</v>
      </c>
      <c r="AH62" s="112">
        <f>VLOOKUP(AG62,'Money Won'!$1:$1048576,2,FALSE)</f>
        <v>91350</v>
      </c>
      <c r="AI62" s="113" t="s">
        <v>308</v>
      </c>
      <c r="AJ62" s="112">
        <f>VLOOKUP(AI62,'Money Won'!$1:$1048576,2,FALSE)</f>
        <v>0</v>
      </c>
      <c r="AK62" s="113" t="s">
        <v>328</v>
      </c>
      <c r="AL62" s="112">
        <f>VLOOKUP(AK62,'Money Won'!$1:$1048576,2,FALSE)</f>
        <v>0</v>
      </c>
    </row>
    <row r="63" spans="1:38" x14ac:dyDescent="0.2">
      <c r="A63" s="53">
        <v>62</v>
      </c>
      <c r="B63" s="54" t="s">
        <v>119</v>
      </c>
      <c r="C63" s="54" t="s">
        <v>398</v>
      </c>
      <c r="D63" s="54" t="s">
        <v>119</v>
      </c>
      <c r="E63" s="55" t="s">
        <v>174</v>
      </c>
      <c r="F63" s="53" t="s">
        <v>13</v>
      </c>
      <c r="G63" s="56"/>
      <c r="H63" s="57">
        <f t="shared" si="1"/>
        <v>1530712</v>
      </c>
      <c r="I63" s="133" t="s">
        <v>68</v>
      </c>
      <c r="J63" s="134">
        <f>VLOOKUP(I63,'Money Won'!$1:$1048576,2,FALSE)</f>
        <v>503500</v>
      </c>
      <c r="K63" s="135" t="s">
        <v>51</v>
      </c>
      <c r="L63" s="134">
        <f>VLOOKUP(K63,'Money Won'!$1:$1048576,2,FALSE)</f>
        <v>28317</v>
      </c>
      <c r="M63" s="135" t="s">
        <v>63</v>
      </c>
      <c r="N63" s="134">
        <f>VLOOKUP(M63,'Money Won'!$1:$1048576,2,FALSE)</f>
        <v>0</v>
      </c>
      <c r="O63" s="126" t="s">
        <v>158</v>
      </c>
      <c r="P63" s="127">
        <f>VLOOKUP(O63,'Money Won'!$1:$1048576,2,FALSE)</f>
        <v>0</v>
      </c>
      <c r="Q63" s="128" t="s">
        <v>97</v>
      </c>
      <c r="R63" s="127">
        <f>VLOOKUP(Q63,'Money Won'!$1:$1048576,2,FALSE)</f>
        <v>718000</v>
      </c>
      <c r="S63" s="129" t="s">
        <v>91</v>
      </c>
      <c r="T63" s="127">
        <f>VLOOKUP(S63,'Money Won'!$1:$1048576,2,FALSE)</f>
        <v>0</v>
      </c>
      <c r="U63" s="122" t="s">
        <v>73</v>
      </c>
      <c r="V63" s="123">
        <f>VLOOKUP(U63,'Money Won'!$1:$1048576,2,FALSE)</f>
        <v>36925</v>
      </c>
      <c r="W63" s="122" t="s">
        <v>94</v>
      </c>
      <c r="X63" s="123">
        <f>VLOOKUP(W63,'Money Won'!$1:$1048576,2,FALSE)</f>
        <v>69875</v>
      </c>
      <c r="Y63" s="122" t="s">
        <v>87</v>
      </c>
      <c r="Z63" s="123">
        <f>VLOOKUP(Y63,'Money Won'!$1:$1048576,2,FALSE)</f>
        <v>0</v>
      </c>
      <c r="AA63" s="116" t="s">
        <v>290</v>
      </c>
      <c r="AB63" s="117">
        <f>VLOOKUP(AA63,'Money Won'!$1:$1048576,2,FALSE)</f>
        <v>26467</v>
      </c>
      <c r="AC63" s="118" t="s">
        <v>299</v>
      </c>
      <c r="AD63" s="117">
        <f>VLOOKUP(AC63,'Money Won'!$1:$1048576,2,FALSE)</f>
        <v>0</v>
      </c>
      <c r="AE63" s="118" t="s">
        <v>172</v>
      </c>
      <c r="AF63" s="117">
        <f>VLOOKUP(AE63,'Money Won'!$1:$1048576,2,FALSE)</f>
        <v>0</v>
      </c>
      <c r="AG63" s="111" t="s">
        <v>303</v>
      </c>
      <c r="AH63" s="112">
        <f>VLOOKUP(AG63,'Money Won'!$1:$1048576,2,FALSE)</f>
        <v>56278</v>
      </c>
      <c r="AI63" s="113" t="s">
        <v>317</v>
      </c>
      <c r="AJ63" s="112">
        <f>VLOOKUP(AI63,'Money Won'!$1:$1048576,2,FALSE)</f>
        <v>0</v>
      </c>
      <c r="AK63" s="113" t="s">
        <v>327</v>
      </c>
      <c r="AL63" s="112">
        <f>VLOOKUP(AK63,'Money Won'!$1:$1048576,2,FALSE)</f>
        <v>91350</v>
      </c>
    </row>
    <row r="64" spans="1:38" x14ac:dyDescent="0.2">
      <c r="A64" s="53">
        <v>63</v>
      </c>
      <c r="B64" s="54" t="s">
        <v>472</v>
      </c>
      <c r="C64" s="54" t="s">
        <v>471</v>
      </c>
      <c r="D64" s="54" t="s">
        <v>472</v>
      </c>
      <c r="E64" s="55" t="s">
        <v>174</v>
      </c>
      <c r="F64" s="53" t="s">
        <v>13</v>
      </c>
      <c r="G64" s="56"/>
      <c r="H64" s="57">
        <f t="shared" si="1"/>
        <v>1527480</v>
      </c>
      <c r="I64" s="133" t="s">
        <v>68</v>
      </c>
      <c r="J64" s="134">
        <f>VLOOKUP(I64,'Money Won'!$1:$1048576,2,FALSE)</f>
        <v>503500</v>
      </c>
      <c r="K64" s="135" t="s">
        <v>51</v>
      </c>
      <c r="L64" s="134">
        <f>VLOOKUP(K64,'Money Won'!$1:$1048576,2,FALSE)</f>
        <v>28317</v>
      </c>
      <c r="M64" s="135" t="s">
        <v>63</v>
      </c>
      <c r="N64" s="134">
        <f>VLOOKUP(M64,'Money Won'!$1:$1048576,2,FALSE)</f>
        <v>0</v>
      </c>
      <c r="O64" s="126" t="s">
        <v>75</v>
      </c>
      <c r="P64" s="127">
        <f>VLOOKUP(O64,'Money Won'!$1:$1048576,2,FALSE)</f>
        <v>0</v>
      </c>
      <c r="Q64" s="128" t="s">
        <v>91</v>
      </c>
      <c r="R64" s="127">
        <f>VLOOKUP(Q64,'Money Won'!$1:$1048576,2,FALSE)</f>
        <v>0</v>
      </c>
      <c r="S64" s="129" t="s">
        <v>97</v>
      </c>
      <c r="T64" s="127">
        <f>VLOOKUP(S64,'Money Won'!$1:$1048576,2,FALSE)</f>
        <v>718000</v>
      </c>
      <c r="U64" s="122" t="s">
        <v>93</v>
      </c>
      <c r="V64" s="123">
        <f>VLOOKUP(U64,'Money Won'!$1:$1048576,2,FALSE)</f>
        <v>0</v>
      </c>
      <c r="W64" s="122" t="s">
        <v>165</v>
      </c>
      <c r="X64" s="123">
        <f>VLOOKUP(W64,'Money Won'!$1:$1048576,2,FALSE)</f>
        <v>25088</v>
      </c>
      <c r="Y64" s="122" t="s">
        <v>94</v>
      </c>
      <c r="Z64" s="123">
        <f>VLOOKUP(Y64,'Money Won'!$1:$1048576,2,FALSE)</f>
        <v>69875</v>
      </c>
      <c r="AA64" s="116" t="s">
        <v>98</v>
      </c>
      <c r="AB64" s="117">
        <f>VLOOKUP(AA64,'Money Won'!$1:$1048576,2,FALSE)</f>
        <v>91350</v>
      </c>
      <c r="AC64" s="118" t="s">
        <v>285</v>
      </c>
      <c r="AD64" s="117">
        <f>VLOOKUP(AC64,'Money Won'!$1:$1048576,2,FALSE)</f>
        <v>0</v>
      </c>
      <c r="AE64" s="118" t="s">
        <v>299</v>
      </c>
      <c r="AF64" s="117">
        <f>VLOOKUP(AE64,'Money Won'!$1:$1048576,2,FALSE)</f>
        <v>0</v>
      </c>
      <c r="AG64" s="111" t="s">
        <v>305</v>
      </c>
      <c r="AH64" s="112">
        <f>VLOOKUP(AG64,'Money Won'!$1:$1048576,2,FALSE)</f>
        <v>0</v>
      </c>
      <c r="AI64" s="113" t="s">
        <v>319</v>
      </c>
      <c r="AJ64" s="112">
        <f>VLOOKUP(AI64,'Money Won'!$1:$1048576,2,FALSE)</f>
        <v>0</v>
      </c>
      <c r="AK64" s="113" t="s">
        <v>327</v>
      </c>
      <c r="AL64" s="112">
        <f>VLOOKUP(AK64,'Money Won'!$1:$1048576,2,FALSE)</f>
        <v>91350</v>
      </c>
    </row>
    <row r="65" spans="1:38" x14ac:dyDescent="0.2">
      <c r="A65" s="53">
        <v>64</v>
      </c>
      <c r="B65" s="54" t="s">
        <v>546</v>
      </c>
      <c r="C65" s="54" t="s">
        <v>477</v>
      </c>
      <c r="D65" s="54" t="s">
        <v>478</v>
      </c>
      <c r="E65" s="55"/>
      <c r="F65" s="53"/>
      <c r="G65" s="56"/>
      <c r="H65" s="57">
        <f t="shared" si="1"/>
        <v>1517842</v>
      </c>
      <c r="I65" s="133" t="s">
        <v>68</v>
      </c>
      <c r="J65" s="134">
        <f>VLOOKUP(I65,'Money Won'!$1:$1048576,2,FALSE)</f>
        <v>503500</v>
      </c>
      <c r="K65" s="135" t="s">
        <v>51</v>
      </c>
      <c r="L65" s="134">
        <f>VLOOKUP(K65,'Money Won'!$1:$1048576,2,FALSE)</f>
        <v>28317</v>
      </c>
      <c r="M65" s="135" t="s">
        <v>63</v>
      </c>
      <c r="N65" s="134">
        <f>VLOOKUP(M65,'Money Won'!$1:$1048576,2,FALSE)</f>
        <v>0</v>
      </c>
      <c r="O65" s="126" t="s">
        <v>82</v>
      </c>
      <c r="P65" s="127">
        <f>VLOOKUP(O65,'Money Won'!$1:$1048576,2,FALSE)</f>
        <v>69875</v>
      </c>
      <c r="Q65" s="128" t="s">
        <v>97</v>
      </c>
      <c r="R65" s="127">
        <f>VLOOKUP(Q65,'Money Won'!$1:$1048576,2,FALSE)</f>
        <v>718000</v>
      </c>
      <c r="S65" s="129" t="s">
        <v>91</v>
      </c>
      <c r="T65" s="127">
        <f>VLOOKUP(S65,'Money Won'!$1:$1048576,2,FALSE)</f>
        <v>0</v>
      </c>
      <c r="U65" s="122" t="s">
        <v>73</v>
      </c>
      <c r="V65" s="123">
        <f>VLOOKUP(U65,'Money Won'!$1:$1048576,2,FALSE)</f>
        <v>36925</v>
      </c>
      <c r="W65" s="122" t="s">
        <v>94</v>
      </c>
      <c r="X65" s="123">
        <f>VLOOKUP(W65,'Money Won'!$1:$1048576,2,FALSE)</f>
        <v>69875</v>
      </c>
      <c r="Y65" s="122" t="s">
        <v>87</v>
      </c>
      <c r="Z65" s="123">
        <f>VLOOKUP(Y65,'Money Won'!$1:$1048576,2,FALSE)</f>
        <v>0</v>
      </c>
      <c r="AA65" s="116" t="s">
        <v>299</v>
      </c>
      <c r="AB65" s="117">
        <f>VLOOKUP(AA65,'Money Won'!$1:$1048576,2,FALSE)</f>
        <v>0</v>
      </c>
      <c r="AC65" s="118" t="s">
        <v>98</v>
      </c>
      <c r="AD65" s="117">
        <f>VLOOKUP(AC65,'Money Won'!$1:$1048576,2,FALSE)</f>
        <v>91350</v>
      </c>
      <c r="AE65" s="119" t="s">
        <v>300</v>
      </c>
      <c r="AF65" s="117">
        <f>VLOOKUP(AE65,'Money Won'!$1:$1048576,2,FALSE)</f>
        <v>0</v>
      </c>
      <c r="AG65" s="111" t="s">
        <v>321</v>
      </c>
      <c r="AH65" s="112">
        <f>VLOOKUP(AG65,'Money Won'!$1:$1048576,2,FALSE)</f>
        <v>0</v>
      </c>
      <c r="AI65" s="113" t="s">
        <v>318</v>
      </c>
      <c r="AJ65" s="112">
        <f>VLOOKUP(AI65,'Money Won'!$1:$1048576,2,FALSE)</f>
        <v>0</v>
      </c>
      <c r="AK65" s="113" t="s">
        <v>320</v>
      </c>
      <c r="AL65" s="112">
        <f>VLOOKUP(AK65,'Money Won'!$1:$1048576,2,FALSE)</f>
        <v>0</v>
      </c>
    </row>
    <row r="66" spans="1:38" x14ac:dyDescent="0.2">
      <c r="A66" s="53">
        <v>65</v>
      </c>
      <c r="B66" s="54" t="s">
        <v>105</v>
      </c>
      <c r="C66" s="54" t="s">
        <v>176</v>
      </c>
      <c r="D66" s="54" t="s">
        <v>105</v>
      </c>
      <c r="E66" s="55" t="s">
        <v>174</v>
      </c>
      <c r="F66" s="53" t="s">
        <v>13</v>
      </c>
      <c r="G66" s="56"/>
      <c r="H66" s="57">
        <f t="shared" ref="H66:H97" si="2">SUM(J66)+L66+N66+P66+R66+T66+V66+X66+Z66+AB66+AD66+AF66+AH66+AJ66+AL66</f>
        <v>1398253</v>
      </c>
      <c r="I66" s="133" t="s">
        <v>62</v>
      </c>
      <c r="J66" s="134">
        <f>VLOOKUP(I66,'Money Won'!$1:$1048576,2,FALSE)</f>
        <v>313000</v>
      </c>
      <c r="K66" s="135" t="s">
        <v>83</v>
      </c>
      <c r="L66" s="134">
        <f>VLOOKUP(K66,'Money Won'!$1:$1048576,2,FALSE)</f>
        <v>36925</v>
      </c>
      <c r="M66" s="135" t="s">
        <v>63</v>
      </c>
      <c r="N66" s="134">
        <f>VLOOKUP(M66,'Money Won'!$1:$1048576,2,FALSE)</f>
        <v>0</v>
      </c>
      <c r="O66" s="126" t="s">
        <v>158</v>
      </c>
      <c r="P66" s="127">
        <f>VLOOKUP(O66,'Money Won'!$1:$1048576,2,FALSE)</f>
        <v>0</v>
      </c>
      <c r="Q66" s="128" t="s">
        <v>97</v>
      </c>
      <c r="R66" s="127">
        <f>VLOOKUP(Q66,'Money Won'!$1:$1048576,2,FALSE)</f>
        <v>718000</v>
      </c>
      <c r="S66" s="129" t="s">
        <v>156</v>
      </c>
      <c r="T66" s="127">
        <f>VLOOKUP(S66,'Money Won'!$1:$1048576,2,FALSE)</f>
        <v>0</v>
      </c>
      <c r="U66" s="122" t="s">
        <v>160</v>
      </c>
      <c r="V66" s="123">
        <f>VLOOKUP(U66,'Money Won'!$1:$1048576,2,FALSE)</f>
        <v>91350</v>
      </c>
      <c r="W66" s="122" t="s">
        <v>275</v>
      </c>
      <c r="X66" s="123">
        <f>VLOOKUP(W66,'Money Won'!$1:$1048576,2,FALSE)</f>
        <v>0</v>
      </c>
      <c r="Y66" s="122" t="s">
        <v>273</v>
      </c>
      <c r="Z66" s="123">
        <f>VLOOKUP(Y66,'Money Won'!$1:$1048576,2,FALSE)</f>
        <v>0</v>
      </c>
      <c r="AA66" s="116" t="s">
        <v>302</v>
      </c>
      <c r="AB66" s="117">
        <f>VLOOKUP(AA66,'Money Won'!$1:$1048576,2,FALSE)</f>
        <v>0</v>
      </c>
      <c r="AC66" s="118" t="s">
        <v>287</v>
      </c>
      <c r="AD66" s="117">
        <f>VLOOKUP(AC66,'Money Won'!$1:$1048576,2,FALSE)</f>
        <v>91350</v>
      </c>
      <c r="AE66" s="118" t="s">
        <v>259</v>
      </c>
      <c r="AF66" s="117">
        <f>VLOOKUP(AE66,'Money Won'!$1:$1048576,2,FALSE)</f>
        <v>0</v>
      </c>
      <c r="AG66" s="111" t="s">
        <v>303</v>
      </c>
      <c r="AH66" s="112">
        <f>VLOOKUP(AG66,'Money Won'!$1:$1048576,2,FALSE)</f>
        <v>56278</v>
      </c>
      <c r="AI66" s="113" t="s">
        <v>327</v>
      </c>
      <c r="AJ66" s="112">
        <f>VLOOKUP(AI66,'Money Won'!$1:$1048576,2,FALSE)</f>
        <v>91350</v>
      </c>
      <c r="AK66" s="113" t="s">
        <v>322</v>
      </c>
      <c r="AL66" s="112">
        <f>VLOOKUP(AK66,'Money Won'!$1:$1048576,2,FALSE)</f>
        <v>0</v>
      </c>
    </row>
    <row r="67" spans="1:38" x14ac:dyDescent="0.2">
      <c r="A67" s="53">
        <v>66</v>
      </c>
      <c r="B67" s="54" t="s">
        <v>140</v>
      </c>
      <c r="C67" s="54" t="s">
        <v>500</v>
      </c>
      <c r="D67" s="54" t="s">
        <v>502</v>
      </c>
      <c r="E67" s="55" t="s">
        <v>174</v>
      </c>
      <c r="F67" s="53" t="s">
        <v>13</v>
      </c>
      <c r="G67" s="56"/>
      <c r="H67" s="57">
        <f t="shared" si="2"/>
        <v>1390958</v>
      </c>
      <c r="I67" s="133" t="s">
        <v>68</v>
      </c>
      <c r="J67" s="134">
        <f>VLOOKUP(I67,'Money Won'!$1:$1048576,2,FALSE)</f>
        <v>503500</v>
      </c>
      <c r="K67" s="135" t="s">
        <v>57</v>
      </c>
      <c r="L67" s="134">
        <f>VLOOKUP(K67,'Money Won'!$1:$1048576,2,FALSE)</f>
        <v>91350</v>
      </c>
      <c r="M67" s="135" t="s">
        <v>62</v>
      </c>
      <c r="N67" s="134">
        <f>VLOOKUP(M67,'Money Won'!$1:$1048576,2,FALSE)</f>
        <v>313000</v>
      </c>
      <c r="O67" s="126" t="s">
        <v>70</v>
      </c>
      <c r="P67" s="127">
        <f>VLOOKUP(O67,'Money Won'!$1:$1048576,2,FALSE)</f>
        <v>0</v>
      </c>
      <c r="Q67" s="128" t="s">
        <v>258</v>
      </c>
      <c r="R67" s="127">
        <f>VLOOKUP(Q67,'Money Won'!$1:$1048576,2,FALSE)</f>
        <v>56278</v>
      </c>
      <c r="S67" s="129" t="s">
        <v>77</v>
      </c>
      <c r="T67" s="127">
        <f>VLOOKUP(S67,'Money Won'!$1:$1048576,2,FALSE)</f>
        <v>91350</v>
      </c>
      <c r="U67" s="122" t="s">
        <v>275</v>
      </c>
      <c r="V67" s="123">
        <f>VLOOKUP(U67,'Money Won'!$1:$1048576,2,FALSE)</f>
        <v>0</v>
      </c>
      <c r="W67" s="122" t="s">
        <v>160</v>
      </c>
      <c r="X67" s="123">
        <f>VLOOKUP(W67,'Money Won'!$1:$1048576,2,FALSE)</f>
        <v>91350</v>
      </c>
      <c r="Y67" s="122" t="s">
        <v>162</v>
      </c>
      <c r="Z67" s="123">
        <f>VLOOKUP(Y67,'Money Won'!$1:$1048576,2,FALSE)</f>
        <v>126313</v>
      </c>
      <c r="AA67" s="116" t="s">
        <v>290</v>
      </c>
      <c r="AB67" s="117">
        <f>VLOOKUP(AA67,'Money Won'!$1:$1048576,2,FALSE)</f>
        <v>26467</v>
      </c>
      <c r="AC67" s="118" t="s">
        <v>98</v>
      </c>
      <c r="AD67" s="117">
        <f>VLOOKUP(AC67,'Money Won'!$1:$1048576,2,FALSE)</f>
        <v>91350</v>
      </c>
      <c r="AE67" s="118" t="s">
        <v>170</v>
      </c>
      <c r="AF67" s="117">
        <f>VLOOKUP(AE67,'Money Won'!$1:$1048576,2,FALSE)</f>
        <v>0</v>
      </c>
      <c r="AG67" s="111" t="s">
        <v>307</v>
      </c>
      <c r="AH67" s="112">
        <f>VLOOKUP(AG67,'Money Won'!$1:$1048576,2,FALSE)</f>
        <v>0</v>
      </c>
      <c r="AI67" s="113" t="s">
        <v>332</v>
      </c>
      <c r="AJ67" s="112">
        <f>VLOOKUP(AI67,'Money Won'!$1:$1048576,2,FALSE)</f>
        <v>0</v>
      </c>
      <c r="AK67" s="113" t="s">
        <v>310</v>
      </c>
      <c r="AL67" s="112">
        <f>VLOOKUP(AK67,'Money Won'!$1:$1048576,2,FALSE)</f>
        <v>0</v>
      </c>
    </row>
    <row r="68" spans="1:38" x14ac:dyDescent="0.2">
      <c r="A68" s="53">
        <v>67</v>
      </c>
      <c r="B68" s="54" t="s">
        <v>146</v>
      </c>
      <c r="C68" s="54" t="s">
        <v>390</v>
      </c>
      <c r="D68" s="54" t="s">
        <v>199</v>
      </c>
      <c r="E68" s="55" t="s">
        <v>174</v>
      </c>
      <c r="F68" s="53" t="s">
        <v>13</v>
      </c>
      <c r="G68" s="56"/>
      <c r="H68" s="57">
        <f t="shared" si="2"/>
        <v>1388059</v>
      </c>
      <c r="I68" s="133" t="s">
        <v>55</v>
      </c>
      <c r="J68" s="134">
        <f>VLOOKUP(I68,'Money Won'!$1:$1048576,2,FALSE)</f>
        <v>171700</v>
      </c>
      <c r="K68" s="135" t="s">
        <v>57</v>
      </c>
      <c r="L68" s="134">
        <f>VLOOKUP(K68,'Money Won'!$1:$1048576,2,FALSE)</f>
        <v>91350</v>
      </c>
      <c r="M68" s="135" t="s">
        <v>83</v>
      </c>
      <c r="N68" s="134">
        <f>VLOOKUP(M68,'Money Won'!$1:$1048576,2,FALSE)</f>
        <v>36925</v>
      </c>
      <c r="O68" s="126" t="s">
        <v>158</v>
      </c>
      <c r="P68" s="127">
        <f>VLOOKUP(O68,'Money Won'!$1:$1048576,2,FALSE)</f>
        <v>0</v>
      </c>
      <c r="Q68" s="128" t="s">
        <v>265</v>
      </c>
      <c r="R68" s="127">
        <f>VLOOKUP(Q68,'Money Won'!$1:$1048576,2,FALSE)</f>
        <v>28317</v>
      </c>
      <c r="S68" s="129" t="s">
        <v>97</v>
      </c>
      <c r="T68" s="127">
        <f>VLOOKUP(S68,'Money Won'!$1:$1048576,2,FALSE)</f>
        <v>718000</v>
      </c>
      <c r="U68" s="122" t="s">
        <v>160</v>
      </c>
      <c r="V68" s="123">
        <f>VLOOKUP(U68,'Money Won'!$1:$1048576,2,FALSE)</f>
        <v>91350</v>
      </c>
      <c r="W68" s="122" t="s">
        <v>267</v>
      </c>
      <c r="X68" s="123">
        <f>VLOOKUP(W68,'Money Won'!$1:$1048576,2,FALSE)</f>
        <v>26467</v>
      </c>
      <c r="Y68" s="122" t="s">
        <v>94</v>
      </c>
      <c r="Z68" s="123">
        <f>VLOOKUP(Y68,'Money Won'!$1:$1048576,2,FALSE)</f>
        <v>69875</v>
      </c>
      <c r="AA68" s="116" t="s">
        <v>167</v>
      </c>
      <c r="AB68" s="117">
        <f>VLOOKUP(AA68,'Money Won'!$1:$1048576,2,FALSE)</f>
        <v>0</v>
      </c>
      <c r="AC68" s="118" t="s">
        <v>281</v>
      </c>
      <c r="AD68" s="117">
        <f>VLOOKUP(AC68,'Money Won'!$1:$1048576,2,FALSE)</f>
        <v>0</v>
      </c>
      <c r="AE68" s="118" t="s">
        <v>298</v>
      </c>
      <c r="AF68" s="117">
        <f>VLOOKUP(AE68,'Money Won'!$1:$1048576,2,FALSE)</f>
        <v>25800</v>
      </c>
      <c r="AG68" s="111" t="s">
        <v>318</v>
      </c>
      <c r="AH68" s="112">
        <f>VLOOKUP(AG68,'Money Won'!$1:$1048576,2,FALSE)</f>
        <v>0</v>
      </c>
      <c r="AI68" s="113" t="s">
        <v>306</v>
      </c>
      <c r="AJ68" s="112">
        <f>VLOOKUP(AI68,'Money Won'!$1:$1048576,2,FALSE)</f>
        <v>36925</v>
      </c>
      <c r="AK68" s="113" t="s">
        <v>327</v>
      </c>
      <c r="AL68" s="112">
        <f>VLOOKUP(AK68,'Money Won'!$1:$1048576,2,FALSE)</f>
        <v>91350</v>
      </c>
    </row>
    <row r="69" spans="1:38" x14ac:dyDescent="0.2">
      <c r="A69" s="53">
        <v>68</v>
      </c>
      <c r="B69" s="54" t="s">
        <v>438</v>
      </c>
      <c r="C69" s="54" t="s">
        <v>437</v>
      </c>
      <c r="D69" s="54" t="s">
        <v>438</v>
      </c>
      <c r="E69" s="55" t="s">
        <v>174</v>
      </c>
      <c r="F69" s="53" t="s">
        <v>13</v>
      </c>
      <c r="G69" s="56"/>
      <c r="H69" s="57">
        <f t="shared" si="2"/>
        <v>1379405</v>
      </c>
      <c r="I69" s="133" t="s">
        <v>68</v>
      </c>
      <c r="J69" s="134">
        <f>VLOOKUP(I69,'Money Won'!$1:$1048576,2,FALSE)</f>
        <v>503500</v>
      </c>
      <c r="K69" s="135" t="s">
        <v>63</v>
      </c>
      <c r="L69" s="134">
        <f>VLOOKUP(K69,'Money Won'!$1:$1048576,2,FALSE)</f>
        <v>0</v>
      </c>
      <c r="M69" s="135" t="s">
        <v>76</v>
      </c>
      <c r="N69" s="134">
        <f>VLOOKUP(M69,'Money Won'!$1:$1048576,2,FALSE)</f>
        <v>36925</v>
      </c>
      <c r="O69" s="126" t="s">
        <v>92</v>
      </c>
      <c r="P69" s="127">
        <f>VLOOKUP(O69,'Money Won'!$1:$1048576,2,FALSE)</f>
        <v>26467</v>
      </c>
      <c r="Q69" s="128" t="s">
        <v>264</v>
      </c>
      <c r="R69" s="127">
        <f>VLOOKUP(Q69,'Money Won'!$1:$1048576,2,FALSE)</f>
        <v>503500</v>
      </c>
      <c r="S69" s="129" t="s">
        <v>91</v>
      </c>
      <c r="T69" s="127">
        <f>VLOOKUP(S69,'Money Won'!$1:$1048576,2,FALSE)</f>
        <v>0</v>
      </c>
      <c r="U69" s="122" t="s">
        <v>277</v>
      </c>
      <c r="V69" s="123">
        <f>VLOOKUP(U69,'Money Won'!$1:$1048576,2,FALSE)</f>
        <v>0</v>
      </c>
      <c r="W69" s="122" t="s">
        <v>162</v>
      </c>
      <c r="X69" s="123">
        <f>VLOOKUP(W69,'Money Won'!$1:$1048576,2,FALSE)</f>
        <v>126313</v>
      </c>
      <c r="Y69" s="122" t="s">
        <v>273</v>
      </c>
      <c r="Z69" s="123">
        <f>VLOOKUP(Y69,'Money Won'!$1:$1048576,2,FALSE)</f>
        <v>0</v>
      </c>
      <c r="AA69" s="116" t="s">
        <v>98</v>
      </c>
      <c r="AB69" s="117">
        <f>VLOOKUP(AA69,'Money Won'!$1:$1048576,2,FALSE)</f>
        <v>91350</v>
      </c>
      <c r="AC69" s="118" t="s">
        <v>297</v>
      </c>
      <c r="AD69" s="117">
        <f>VLOOKUP(AC69,'Money Won'!$1:$1048576,2,FALSE)</f>
        <v>0</v>
      </c>
      <c r="AE69" s="118" t="s">
        <v>300</v>
      </c>
      <c r="AF69" s="117">
        <f>VLOOKUP(AE69,'Money Won'!$1:$1048576,2,FALSE)</f>
        <v>0</v>
      </c>
      <c r="AG69" s="111" t="s">
        <v>323</v>
      </c>
      <c r="AH69" s="112">
        <f>VLOOKUP(AG69,'Money Won'!$1:$1048576,2,FALSE)</f>
        <v>0</v>
      </c>
      <c r="AI69" s="113" t="s">
        <v>327</v>
      </c>
      <c r="AJ69" s="112">
        <f>VLOOKUP(AI69,'Money Won'!$1:$1048576,2,FALSE)</f>
        <v>91350</v>
      </c>
      <c r="AK69" s="113" t="s">
        <v>328</v>
      </c>
      <c r="AL69" s="112">
        <f>VLOOKUP(AK69,'Money Won'!$1:$1048576,2,FALSE)</f>
        <v>0</v>
      </c>
    </row>
    <row r="70" spans="1:38" x14ac:dyDescent="0.2">
      <c r="A70" s="53">
        <v>69</v>
      </c>
      <c r="B70" s="54" t="s">
        <v>130</v>
      </c>
      <c r="C70" s="54" t="s">
        <v>363</v>
      </c>
      <c r="D70" s="54" t="s">
        <v>365</v>
      </c>
      <c r="E70" s="55" t="s">
        <v>366</v>
      </c>
      <c r="F70" s="53" t="s">
        <v>13</v>
      </c>
      <c r="G70" s="56"/>
      <c r="H70" s="57">
        <f t="shared" si="2"/>
        <v>1362589</v>
      </c>
      <c r="I70" s="133" t="s">
        <v>68</v>
      </c>
      <c r="J70" s="134">
        <f>VLOOKUP(I70,'Money Won'!$1:$1048576,2,FALSE)</f>
        <v>503500</v>
      </c>
      <c r="K70" s="135" t="s">
        <v>55</v>
      </c>
      <c r="L70" s="134">
        <f>VLOOKUP(K70,'Money Won'!$1:$1048576,2,FALSE)</f>
        <v>171700</v>
      </c>
      <c r="M70" s="135" t="s">
        <v>69</v>
      </c>
      <c r="N70" s="134">
        <f>VLOOKUP(M70,'Money Won'!$1:$1048576,2,FALSE)</f>
        <v>171700</v>
      </c>
      <c r="O70" s="126" t="s">
        <v>263</v>
      </c>
      <c r="P70" s="127">
        <f>VLOOKUP(O70,'Money Won'!$1:$1048576,2,FALSE)</f>
        <v>24625</v>
      </c>
      <c r="Q70" s="128" t="s">
        <v>70</v>
      </c>
      <c r="R70" s="127">
        <f>VLOOKUP(Q70,'Money Won'!$1:$1048576,2,FALSE)</f>
        <v>0</v>
      </c>
      <c r="S70" s="129" t="s">
        <v>265</v>
      </c>
      <c r="T70" s="127">
        <f>VLOOKUP(S70,'Money Won'!$1:$1048576,2,FALSE)</f>
        <v>28317</v>
      </c>
      <c r="U70" s="122" t="s">
        <v>94</v>
      </c>
      <c r="V70" s="123">
        <f>VLOOKUP(U70,'Money Won'!$1:$1048576,2,FALSE)</f>
        <v>69875</v>
      </c>
      <c r="W70" s="122" t="s">
        <v>270</v>
      </c>
      <c r="X70" s="123">
        <f>VLOOKUP(W70,'Money Won'!$1:$1048576,2,FALSE)</f>
        <v>28317</v>
      </c>
      <c r="Y70" s="122" t="s">
        <v>341</v>
      </c>
      <c r="Z70" s="123">
        <f>VLOOKUP(Y70,'Money Won'!$1:$1048576,2,FALSE)</f>
        <v>313000</v>
      </c>
      <c r="AA70" s="116" t="s">
        <v>282</v>
      </c>
      <c r="AB70" s="117">
        <f>VLOOKUP(AA70,'Money Won'!$1:$1048576,2,FALSE)</f>
        <v>0</v>
      </c>
      <c r="AC70" s="118" t="s">
        <v>296</v>
      </c>
      <c r="AD70" s="117">
        <f>VLOOKUP(AC70,'Money Won'!$1:$1048576,2,FALSE)</f>
        <v>0</v>
      </c>
      <c r="AE70" s="118" t="s">
        <v>169</v>
      </c>
      <c r="AF70" s="117">
        <f>VLOOKUP(AE70,'Money Won'!$1:$1048576,2,FALSE)</f>
        <v>0</v>
      </c>
      <c r="AG70" s="111" t="s">
        <v>304</v>
      </c>
      <c r="AH70" s="112">
        <f>VLOOKUP(AG70,'Money Won'!$1:$1048576,2,FALSE)</f>
        <v>26467</v>
      </c>
      <c r="AI70" s="113" t="s">
        <v>330</v>
      </c>
      <c r="AJ70" s="112">
        <f>VLOOKUP(AI70,'Money Won'!$1:$1048576,2,FALSE)</f>
        <v>25088</v>
      </c>
      <c r="AK70" s="113" t="s">
        <v>332</v>
      </c>
      <c r="AL70" s="112">
        <f>VLOOKUP(AK70,'Money Won'!$1:$1048576,2,FALSE)</f>
        <v>0</v>
      </c>
    </row>
    <row r="71" spans="1:38" x14ac:dyDescent="0.2">
      <c r="A71" s="53">
        <v>70</v>
      </c>
      <c r="B71" s="54" t="s">
        <v>429</v>
      </c>
      <c r="C71" s="54" t="s">
        <v>428</v>
      </c>
      <c r="D71" s="54" t="s">
        <v>429</v>
      </c>
      <c r="E71" s="55" t="s">
        <v>174</v>
      </c>
      <c r="F71" s="53" t="s">
        <v>13</v>
      </c>
      <c r="G71" s="56"/>
      <c r="H71" s="57">
        <f t="shared" si="2"/>
        <v>1353064</v>
      </c>
      <c r="I71" s="133" t="s">
        <v>68</v>
      </c>
      <c r="J71" s="134">
        <f>VLOOKUP(I71,'Money Won'!$1:$1048576,2,FALSE)</f>
        <v>503500</v>
      </c>
      <c r="K71" s="135" t="s">
        <v>55</v>
      </c>
      <c r="L71" s="134">
        <f>VLOOKUP(K71,'Money Won'!$1:$1048576,2,FALSE)</f>
        <v>171700</v>
      </c>
      <c r="M71" s="135" t="s">
        <v>63</v>
      </c>
      <c r="N71" s="134">
        <f>VLOOKUP(M71,'Money Won'!$1:$1048576,2,FALSE)</f>
        <v>0</v>
      </c>
      <c r="O71" s="126" t="s">
        <v>261</v>
      </c>
      <c r="P71" s="127">
        <f>VLOOKUP(O71,'Money Won'!$1:$1048576,2,FALSE)</f>
        <v>171700</v>
      </c>
      <c r="Q71" s="128" t="s">
        <v>77</v>
      </c>
      <c r="R71" s="127">
        <f>VLOOKUP(Q71,'Money Won'!$1:$1048576,2,FALSE)</f>
        <v>91350</v>
      </c>
      <c r="S71" s="129" t="s">
        <v>150</v>
      </c>
      <c r="T71" s="127">
        <f>VLOOKUP(S71,'Money Won'!$1:$1048576,2,FALSE)</f>
        <v>56278</v>
      </c>
      <c r="U71" s="122" t="s">
        <v>274</v>
      </c>
      <c r="V71" s="123">
        <f>VLOOKUP(U71,'Money Won'!$1:$1048576,2,FALSE)</f>
        <v>56278</v>
      </c>
      <c r="W71" s="122" t="s">
        <v>279</v>
      </c>
      <c r="X71" s="123">
        <f>VLOOKUP(W71,'Money Won'!$1:$1048576,2,FALSE)</f>
        <v>0</v>
      </c>
      <c r="Y71" s="122" t="s">
        <v>273</v>
      </c>
      <c r="Z71" s="123">
        <f>VLOOKUP(Y71,'Money Won'!$1:$1048576,2,FALSE)</f>
        <v>0</v>
      </c>
      <c r="AA71" s="116" t="s">
        <v>98</v>
      </c>
      <c r="AB71" s="117">
        <f>VLOOKUP(AA71,'Money Won'!$1:$1048576,2,FALSE)</f>
        <v>91350</v>
      </c>
      <c r="AC71" s="118" t="s">
        <v>297</v>
      </c>
      <c r="AD71" s="117">
        <f>VLOOKUP(AC71,'Money Won'!$1:$1048576,2,FALSE)</f>
        <v>0</v>
      </c>
      <c r="AE71" s="118" t="s">
        <v>288</v>
      </c>
      <c r="AF71" s="117">
        <f>VLOOKUP(AE71,'Money Won'!$1:$1048576,2,FALSE)</f>
        <v>56278</v>
      </c>
      <c r="AG71" s="111" t="s">
        <v>326</v>
      </c>
      <c r="AH71" s="112">
        <f>VLOOKUP(AG71,'Money Won'!$1:$1048576,2,FALSE)</f>
        <v>28317</v>
      </c>
      <c r="AI71" s="113" t="s">
        <v>324</v>
      </c>
      <c r="AJ71" s="112">
        <f>VLOOKUP(AI71,'Money Won'!$1:$1048576,2,FALSE)</f>
        <v>126313</v>
      </c>
      <c r="AK71" s="113" t="s">
        <v>173</v>
      </c>
      <c r="AL71" s="112">
        <f>VLOOKUP(AK71,'Money Won'!$1:$1048576,2,FALSE)</f>
        <v>0</v>
      </c>
    </row>
    <row r="72" spans="1:38" x14ac:dyDescent="0.2">
      <c r="A72" s="53">
        <v>71</v>
      </c>
      <c r="B72" s="54" t="s">
        <v>147</v>
      </c>
      <c r="C72" s="54" t="s">
        <v>381</v>
      </c>
      <c r="D72" s="54" t="s">
        <v>147</v>
      </c>
      <c r="E72" s="55" t="s">
        <v>174</v>
      </c>
      <c r="F72" s="53" t="s">
        <v>13</v>
      </c>
      <c r="G72" s="56"/>
      <c r="H72" s="57">
        <f t="shared" si="2"/>
        <v>1330164</v>
      </c>
      <c r="I72" s="133" t="s">
        <v>68</v>
      </c>
      <c r="J72" s="134">
        <f>VLOOKUP(I72,'Money Won'!$1:$1048576,2,FALSE)</f>
        <v>503500</v>
      </c>
      <c r="K72" s="135" t="s">
        <v>57</v>
      </c>
      <c r="L72" s="134">
        <f>VLOOKUP(K72,'Money Won'!$1:$1048576,2,FALSE)</f>
        <v>91350</v>
      </c>
      <c r="M72" s="135" t="s">
        <v>83</v>
      </c>
      <c r="N72" s="134">
        <f>VLOOKUP(M72,'Money Won'!$1:$1048576,2,FALSE)</f>
        <v>36925</v>
      </c>
      <c r="O72" s="126" t="s">
        <v>149</v>
      </c>
      <c r="P72" s="127">
        <f>VLOOKUP(O72,'Money Won'!$1:$1048576,2,FALSE)</f>
        <v>313000</v>
      </c>
      <c r="Q72" s="128" t="s">
        <v>263</v>
      </c>
      <c r="R72" s="127">
        <f>VLOOKUP(Q72,'Money Won'!$1:$1048576,2,FALSE)</f>
        <v>24625</v>
      </c>
      <c r="S72" s="129" t="s">
        <v>265</v>
      </c>
      <c r="T72" s="127">
        <f>VLOOKUP(S72,'Money Won'!$1:$1048576,2,FALSE)</f>
        <v>28317</v>
      </c>
      <c r="U72" s="122" t="s">
        <v>160</v>
      </c>
      <c r="V72" s="123">
        <f>VLOOKUP(U72,'Money Won'!$1:$1048576,2,FALSE)</f>
        <v>91350</v>
      </c>
      <c r="W72" s="122" t="s">
        <v>270</v>
      </c>
      <c r="X72" s="123">
        <f>VLOOKUP(W72,'Money Won'!$1:$1048576,2,FALSE)</f>
        <v>28317</v>
      </c>
      <c r="Y72" s="122" t="s">
        <v>94</v>
      </c>
      <c r="Z72" s="123">
        <f>VLOOKUP(Y72,'Money Won'!$1:$1048576,2,FALSE)</f>
        <v>69875</v>
      </c>
      <c r="AA72" s="116" t="s">
        <v>290</v>
      </c>
      <c r="AB72" s="117">
        <f>VLOOKUP(AA72,'Money Won'!$1:$1048576,2,FALSE)</f>
        <v>26467</v>
      </c>
      <c r="AC72" s="118" t="s">
        <v>289</v>
      </c>
      <c r="AD72" s="117">
        <f>VLOOKUP(AC72,'Money Won'!$1:$1048576,2,FALSE)</f>
        <v>25088</v>
      </c>
      <c r="AE72" s="118" t="s">
        <v>299</v>
      </c>
      <c r="AF72" s="117">
        <f>VLOOKUP(AE72,'Money Won'!$1:$1048576,2,FALSE)</f>
        <v>0</v>
      </c>
      <c r="AG72" s="111" t="s">
        <v>327</v>
      </c>
      <c r="AH72" s="112">
        <f>VLOOKUP(AG72,'Money Won'!$1:$1048576,2,FALSE)</f>
        <v>91350</v>
      </c>
      <c r="AI72" s="113" t="s">
        <v>308</v>
      </c>
      <c r="AJ72" s="112">
        <f>VLOOKUP(AI72,'Money Won'!$1:$1048576,2,FALSE)</f>
        <v>0</v>
      </c>
      <c r="AK72" s="113" t="s">
        <v>328</v>
      </c>
      <c r="AL72" s="112">
        <f>VLOOKUP(AK72,'Money Won'!$1:$1048576,2,FALSE)</f>
        <v>0</v>
      </c>
    </row>
    <row r="73" spans="1:38" x14ac:dyDescent="0.2">
      <c r="A73" s="53">
        <v>72</v>
      </c>
      <c r="B73" s="54" t="s">
        <v>230</v>
      </c>
      <c r="C73" s="54" t="s">
        <v>410</v>
      </c>
      <c r="D73" s="54" t="s">
        <v>411</v>
      </c>
      <c r="E73" s="55" t="s">
        <v>174</v>
      </c>
      <c r="F73" s="53" t="s">
        <v>13</v>
      </c>
      <c r="G73" s="56"/>
      <c r="H73" s="57">
        <f t="shared" si="2"/>
        <v>1306795</v>
      </c>
      <c r="I73" s="133" t="s">
        <v>68</v>
      </c>
      <c r="J73" s="134">
        <f>VLOOKUP(I73,'Money Won'!$1:$1048576,2,FALSE)</f>
        <v>503500</v>
      </c>
      <c r="K73" s="135" t="s">
        <v>63</v>
      </c>
      <c r="L73" s="134">
        <f>VLOOKUP(K73,'Money Won'!$1:$1048576,2,FALSE)</f>
        <v>0</v>
      </c>
      <c r="M73" s="135" t="s">
        <v>52</v>
      </c>
      <c r="N73" s="134">
        <f>VLOOKUP(M73,'Money Won'!$1:$1048576,2,FALSE)</f>
        <v>91350</v>
      </c>
      <c r="O73" s="126" t="s">
        <v>59</v>
      </c>
      <c r="P73" s="127">
        <f>VLOOKUP(O73,'Money Won'!$1:$1048576,2,FALSE)</f>
        <v>223000</v>
      </c>
      <c r="Q73" s="128" t="s">
        <v>89</v>
      </c>
      <c r="R73" s="127">
        <f>VLOOKUP(Q73,'Money Won'!$1:$1048576,2,FALSE)</f>
        <v>313000</v>
      </c>
      <c r="S73" s="129" t="s">
        <v>91</v>
      </c>
      <c r="T73" s="127">
        <f>VLOOKUP(S73,'Money Won'!$1:$1048576,2,FALSE)</f>
        <v>0</v>
      </c>
      <c r="U73" s="122" t="s">
        <v>275</v>
      </c>
      <c r="V73" s="123">
        <f>VLOOKUP(U73,'Money Won'!$1:$1048576,2,FALSE)</f>
        <v>0</v>
      </c>
      <c r="W73" s="122" t="s">
        <v>160</v>
      </c>
      <c r="X73" s="123">
        <f>VLOOKUP(W73,'Money Won'!$1:$1048576,2,FALSE)</f>
        <v>91350</v>
      </c>
      <c r="Y73" s="122" t="s">
        <v>273</v>
      </c>
      <c r="Z73" s="123">
        <f>VLOOKUP(Y73,'Money Won'!$1:$1048576,2,FALSE)</f>
        <v>0</v>
      </c>
      <c r="AA73" s="116" t="s">
        <v>302</v>
      </c>
      <c r="AB73" s="117">
        <f>VLOOKUP(AA73,'Money Won'!$1:$1048576,2,FALSE)</f>
        <v>0</v>
      </c>
      <c r="AC73" s="118" t="s">
        <v>299</v>
      </c>
      <c r="AD73" s="117">
        <f>VLOOKUP(AC73,'Money Won'!$1:$1048576,2,FALSE)</f>
        <v>0</v>
      </c>
      <c r="AE73" s="118" t="s">
        <v>284</v>
      </c>
      <c r="AF73" s="117">
        <f>VLOOKUP(AE73,'Money Won'!$1:$1048576,2,FALSE)</f>
        <v>0</v>
      </c>
      <c r="AG73" s="111" t="s">
        <v>326</v>
      </c>
      <c r="AH73" s="112">
        <f>VLOOKUP(AG73,'Money Won'!$1:$1048576,2,FALSE)</f>
        <v>28317</v>
      </c>
      <c r="AI73" s="113" t="s">
        <v>303</v>
      </c>
      <c r="AJ73" s="112">
        <f>VLOOKUP(AI73,'Money Won'!$1:$1048576,2,FALSE)</f>
        <v>56278</v>
      </c>
      <c r="AK73" s="113" t="s">
        <v>314</v>
      </c>
      <c r="AL73" s="112">
        <f>VLOOKUP(AK73,'Money Won'!$1:$1048576,2,FALSE)</f>
        <v>0</v>
      </c>
    </row>
    <row r="74" spans="1:38" x14ac:dyDescent="0.2">
      <c r="A74" s="53">
        <v>73</v>
      </c>
      <c r="B74" s="54" t="s">
        <v>106</v>
      </c>
      <c r="C74" s="54" t="s">
        <v>106</v>
      </c>
      <c r="D74" s="54" t="s">
        <v>106</v>
      </c>
      <c r="E74" s="55" t="s">
        <v>174</v>
      </c>
      <c r="F74" s="53" t="s">
        <v>13</v>
      </c>
      <c r="G74" s="56"/>
      <c r="H74" s="57">
        <f t="shared" si="2"/>
        <v>1288883</v>
      </c>
      <c r="I74" s="133" t="s">
        <v>57</v>
      </c>
      <c r="J74" s="134">
        <f>VLOOKUP(I74,'Money Won'!$1:$1048576,2,FALSE)</f>
        <v>91350</v>
      </c>
      <c r="K74" s="135" t="s">
        <v>51</v>
      </c>
      <c r="L74" s="134">
        <f>VLOOKUP(K74,'Money Won'!$1:$1048576,2,FALSE)</f>
        <v>28317</v>
      </c>
      <c r="M74" s="135" t="s">
        <v>58</v>
      </c>
      <c r="N74" s="134">
        <f>VLOOKUP(M74,'Money Won'!$1:$1048576,2,FALSE)</f>
        <v>171700</v>
      </c>
      <c r="O74" s="126" t="s">
        <v>158</v>
      </c>
      <c r="P74" s="127">
        <f>VLOOKUP(O74,'Money Won'!$1:$1048576,2,FALSE)</f>
        <v>0</v>
      </c>
      <c r="Q74" s="128" t="s">
        <v>75</v>
      </c>
      <c r="R74" s="127">
        <f>VLOOKUP(Q74,'Money Won'!$1:$1048576,2,FALSE)</f>
        <v>0</v>
      </c>
      <c r="S74" s="129" t="s">
        <v>97</v>
      </c>
      <c r="T74" s="127">
        <f>VLOOKUP(S74,'Money Won'!$1:$1048576,2,FALSE)</f>
        <v>718000</v>
      </c>
      <c r="U74" s="122" t="s">
        <v>73</v>
      </c>
      <c r="V74" s="123">
        <f>VLOOKUP(U74,'Money Won'!$1:$1048576,2,FALSE)</f>
        <v>36925</v>
      </c>
      <c r="W74" s="122" t="s">
        <v>93</v>
      </c>
      <c r="X74" s="123">
        <f>VLOOKUP(W74,'Money Won'!$1:$1048576,2,FALSE)</f>
        <v>0</v>
      </c>
      <c r="Y74" s="122" t="s">
        <v>94</v>
      </c>
      <c r="Z74" s="123">
        <f>VLOOKUP(Y74,'Money Won'!$1:$1048576,2,FALSE)</f>
        <v>69875</v>
      </c>
      <c r="AA74" s="116" t="s">
        <v>293</v>
      </c>
      <c r="AB74" s="117">
        <f>VLOOKUP(AA74,'Money Won'!$1:$1048576,2,FALSE)</f>
        <v>0</v>
      </c>
      <c r="AC74" s="118" t="s">
        <v>289</v>
      </c>
      <c r="AD74" s="117">
        <f>VLOOKUP(AC74,'Money Won'!$1:$1048576,2,FALSE)</f>
        <v>25088</v>
      </c>
      <c r="AE74" s="118" t="s">
        <v>90</v>
      </c>
      <c r="AF74" s="117">
        <f>VLOOKUP(AE74,'Money Won'!$1:$1048576,2,FALSE)</f>
        <v>56278</v>
      </c>
      <c r="AG74" s="111" t="s">
        <v>327</v>
      </c>
      <c r="AH74" s="112">
        <f>VLOOKUP(AG74,'Money Won'!$1:$1048576,2,FALSE)</f>
        <v>91350</v>
      </c>
      <c r="AI74" s="113" t="s">
        <v>319</v>
      </c>
      <c r="AJ74" s="112">
        <f>VLOOKUP(AI74,'Money Won'!$1:$1048576,2,FALSE)</f>
        <v>0</v>
      </c>
      <c r="AK74" s="113" t="s">
        <v>328</v>
      </c>
      <c r="AL74" s="112">
        <f>VLOOKUP(AK74,'Money Won'!$1:$1048576,2,FALSE)</f>
        <v>0</v>
      </c>
    </row>
    <row r="75" spans="1:38" x14ac:dyDescent="0.2">
      <c r="A75" s="53">
        <v>74</v>
      </c>
      <c r="B75" s="54" t="s">
        <v>206</v>
      </c>
      <c r="C75" s="54" t="s">
        <v>382</v>
      </c>
      <c r="D75" s="54" t="s">
        <v>187</v>
      </c>
      <c r="E75" s="55" t="s">
        <v>174</v>
      </c>
      <c r="F75" s="53" t="s">
        <v>13</v>
      </c>
      <c r="G75" s="56"/>
      <c r="H75" s="57">
        <f t="shared" si="2"/>
        <v>1249281</v>
      </c>
      <c r="I75" s="133" t="s">
        <v>68</v>
      </c>
      <c r="J75" s="134">
        <f>VLOOKUP(I75,'Money Won'!$1:$1048576,2,FALSE)</f>
        <v>503500</v>
      </c>
      <c r="K75" s="135" t="s">
        <v>55</v>
      </c>
      <c r="L75" s="134">
        <f>VLOOKUP(K75,'Money Won'!$1:$1048576,2,FALSE)</f>
        <v>171700</v>
      </c>
      <c r="M75" s="135" t="s">
        <v>83</v>
      </c>
      <c r="N75" s="134">
        <f>VLOOKUP(M75,'Money Won'!$1:$1048576,2,FALSE)</f>
        <v>36925</v>
      </c>
      <c r="O75" s="126" t="s">
        <v>92</v>
      </c>
      <c r="P75" s="127">
        <f>VLOOKUP(O75,'Money Won'!$1:$1048576,2,FALSE)</f>
        <v>26467</v>
      </c>
      <c r="Q75" s="128" t="s">
        <v>89</v>
      </c>
      <c r="R75" s="127">
        <f>VLOOKUP(Q75,'Money Won'!$1:$1048576,2,FALSE)</f>
        <v>313000</v>
      </c>
      <c r="S75" s="129" t="s">
        <v>265</v>
      </c>
      <c r="T75" s="127">
        <f>VLOOKUP(S75,'Money Won'!$1:$1048576,2,FALSE)</f>
        <v>28317</v>
      </c>
      <c r="U75" s="122" t="s">
        <v>72</v>
      </c>
      <c r="V75" s="123">
        <f>VLOOKUP(U75,'Money Won'!$1:$1048576,2,FALSE)</f>
        <v>0</v>
      </c>
      <c r="W75" s="122" t="s">
        <v>267</v>
      </c>
      <c r="X75" s="123">
        <f>VLOOKUP(W75,'Money Won'!$1:$1048576,2,FALSE)</f>
        <v>26467</v>
      </c>
      <c r="Y75" s="122" t="s">
        <v>165</v>
      </c>
      <c r="Z75" s="123">
        <f>VLOOKUP(Y75,'Money Won'!$1:$1048576,2,FALSE)</f>
        <v>25088</v>
      </c>
      <c r="AA75" s="116" t="s">
        <v>98</v>
      </c>
      <c r="AB75" s="117">
        <f>VLOOKUP(AA75,'Money Won'!$1:$1048576,2,FALSE)</f>
        <v>91350</v>
      </c>
      <c r="AC75" s="118" t="s">
        <v>169</v>
      </c>
      <c r="AD75" s="117">
        <f>VLOOKUP(AC75,'Money Won'!$1:$1048576,2,FALSE)</f>
        <v>0</v>
      </c>
      <c r="AE75" s="118" t="s">
        <v>291</v>
      </c>
      <c r="AF75" s="117">
        <f>VLOOKUP(AE75,'Money Won'!$1:$1048576,2,FALSE)</f>
        <v>0</v>
      </c>
      <c r="AG75" s="111" t="s">
        <v>304</v>
      </c>
      <c r="AH75" s="112">
        <f>VLOOKUP(AG75,'Money Won'!$1:$1048576,2,FALSE)</f>
        <v>26467</v>
      </c>
      <c r="AI75" s="113" t="s">
        <v>319</v>
      </c>
      <c r="AJ75" s="112">
        <f>VLOOKUP(AI75,'Money Won'!$1:$1048576,2,FALSE)</f>
        <v>0</v>
      </c>
      <c r="AK75" s="113" t="s">
        <v>173</v>
      </c>
      <c r="AL75" s="112">
        <f>VLOOKUP(AK75,'Money Won'!$1:$1048576,2,FALSE)</f>
        <v>0</v>
      </c>
    </row>
    <row r="76" spans="1:38" x14ac:dyDescent="0.2">
      <c r="A76" s="53">
        <v>75</v>
      </c>
      <c r="B76" s="54" t="s">
        <v>372</v>
      </c>
      <c r="C76" s="54" t="s">
        <v>373</v>
      </c>
      <c r="D76" s="54" t="s">
        <v>187</v>
      </c>
      <c r="E76" s="55" t="s">
        <v>174</v>
      </c>
      <c r="F76" s="53" t="s">
        <v>13</v>
      </c>
      <c r="G76" s="56"/>
      <c r="H76" s="57">
        <f t="shared" si="2"/>
        <v>1225605</v>
      </c>
      <c r="I76" s="133" t="s">
        <v>68</v>
      </c>
      <c r="J76" s="134">
        <f>VLOOKUP(I76,'Money Won'!$1:$1048576,2,FALSE)</f>
        <v>503500</v>
      </c>
      <c r="K76" s="135" t="s">
        <v>55</v>
      </c>
      <c r="L76" s="134">
        <f>VLOOKUP(K76,'Money Won'!$1:$1048576,2,FALSE)</f>
        <v>171700</v>
      </c>
      <c r="M76" s="135" t="s">
        <v>63</v>
      </c>
      <c r="N76" s="134">
        <f>VLOOKUP(M76,'Money Won'!$1:$1048576,2,FALSE)</f>
        <v>0</v>
      </c>
      <c r="O76" s="126" t="s">
        <v>149</v>
      </c>
      <c r="P76" s="127">
        <f>VLOOKUP(O76,'Money Won'!$1:$1048576,2,FALSE)</f>
        <v>313000</v>
      </c>
      <c r="Q76" s="128" t="s">
        <v>263</v>
      </c>
      <c r="R76" s="127">
        <f>VLOOKUP(Q76,'Money Won'!$1:$1048576,2,FALSE)</f>
        <v>24625</v>
      </c>
      <c r="S76" s="129" t="s">
        <v>158</v>
      </c>
      <c r="T76" s="127">
        <f>VLOOKUP(S76,'Money Won'!$1:$1048576,2,FALSE)</f>
        <v>0</v>
      </c>
      <c r="U76" s="122" t="s">
        <v>93</v>
      </c>
      <c r="V76" s="123">
        <f>VLOOKUP(U76,'Money Won'!$1:$1048576,2,FALSE)</f>
        <v>0</v>
      </c>
      <c r="W76" s="122" t="s">
        <v>267</v>
      </c>
      <c r="X76" s="123">
        <f>VLOOKUP(W76,'Money Won'!$1:$1048576,2,FALSE)</f>
        <v>26467</v>
      </c>
      <c r="Y76" s="122" t="s">
        <v>94</v>
      </c>
      <c r="Z76" s="123">
        <f>VLOOKUP(Y76,'Money Won'!$1:$1048576,2,FALSE)</f>
        <v>69875</v>
      </c>
      <c r="AA76" s="116" t="s">
        <v>299</v>
      </c>
      <c r="AB76" s="117">
        <f>VLOOKUP(AA76,'Money Won'!$1:$1048576,2,FALSE)</f>
        <v>0</v>
      </c>
      <c r="AC76" s="118" t="s">
        <v>289</v>
      </c>
      <c r="AD76" s="117">
        <f>VLOOKUP(AC76,'Money Won'!$1:$1048576,2,FALSE)</f>
        <v>25088</v>
      </c>
      <c r="AE76" s="118" t="s">
        <v>285</v>
      </c>
      <c r="AF76" s="117">
        <f>VLOOKUP(AE76,'Money Won'!$1:$1048576,2,FALSE)</f>
        <v>0</v>
      </c>
      <c r="AG76" s="111" t="s">
        <v>327</v>
      </c>
      <c r="AH76" s="112">
        <f>VLOOKUP(AG76,'Money Won'!$1:$1048576,2,FALSE)</f>
        <v>91350</v>
      </c>
      <c r="AI76" s="113" t="s">
        <v>319</v>
      </c>
      <c r="AJ76" s="112">
        <f>VLOOKUP(AI76,'Money Won'!$1:$1048576,2,FALSE)</f>
        <v>0</v>
      </c>
      <c r="AK76" s="113" t="s">
        <v>322</v>
      </c>
      <c r="AL76" s="112">
        <f>VLOOKUP(AK76,'Money Won'!$1:$1048576,2,FALSE)</f>
        <v>0</v>
      </c>
    </row>
    <row r="77" spans="1:38" x14ac:dyDescent="0.2">
      <c r="A77" s="53">
        <v>76</v>
      </c>
      <c r="B77" s="54" t="s">
        <v>201</v>
      </c>
      <c r="C77" s="54" t="s">
        <v>441</v>
      </c>
      <c r="D77" s="54" t="s">
        <v>201</v>
      </c>
      <c r="E77" s="55" t="s">
        <v>174</v>
      </c>
      <c r="F77" s="53" t="s">
        <v>13</v>
      </c>
      <c r="G77" s="56"/>
      <c r="H77" s="57">
        <f t="shared" si="2"/>
        <v>1224305</v>
      </c>
      <c r="I77" s="133" t="s">
        <v>68</v>
      </c>
      <c r="J77" s="134">
        <f>VLOOKUP(I77,'Money Won'!$1:$1048576,2,FALSE)</f>
        <v>503500</v>
      </c>
      <c r="K77" s="135" t="s">
        <v>55</v>
      </c>
      <c r="L77" s="134">
        <f>VLOOKUP(K77,'Money Won'!$1:$1048576,2,FALSE)</f>
        <v>171700</v>
      </c>
      <c r="M77" s="135" t="s">
        <v>63</v>
      </c>
      <c r="N77" s="134">
        <f>VLOOKUP(M77,'Money Won'!$1:$1048576,2,FALSE)</f>
        <v>0</v>
      </c>
      <c r="O77" s="126" t="s">
        <v>158</v>
      </c>
      <c r="P77" s="127">
        <f>VLOOKUP(O77,'Money Won'!$1:$1048576,2,FALSE)</f>
        <v>0</v>
      </c>
      <c r="Q77" s="128" t="s">
        <v>149</v>
      </c>
      <c r="R77" s="127">
        <f>VLOOKUP(Q77,'Money Won'!$1:$1048576,2,FALSE)</f>
        <v>313000</v>
      </c>
      <c r="S77" s="129" t="s">
        <v>265</v>
      </c>
      <c r="T77" s="127">
        <f>VLOOKUP(S77,'Money Won'!$1:$1048576,2,FALSE)</f>
        <v>28317</v>
      </c>
      <c r="U77" s="122" t="s">
        <v>269</v>
      </c>
      <c r="V77" s="123">
        <f>VLOOKUP(U77,'Money Won'!$1:$1048576,2,FALSE)</f>
        <v>0</v>
      </c>
      <c r="W77" s="122" t="s">
        <v>160</v>
      </c>
      <c r="X77" s="123">
        <f>VLOOKUP(W77,'Money Won'!$1:$1048576,2,FALSE)</f>
        <v>91350</v>
      </c>
      <c r="Y77" s="122" t="s">
        <v>273</v>
      </c>
      <c r="Z77" s="123">
        <f>VLOOKUP(Y77,'Money Won'!$1:$1048576,2,FALSE)</f>
        <v>0</v>
      </c>
      <c r="AA77" s="116" t="s">
        <v>167</v>
      </c>
      <c r="AB77" s="117">
        <f>VLOOKUP(AA77,'Money Won'!$1:$1048576,2,FALSE)</f>
        <v>0</v>
      </c>
      <c r="AC77" s="118" t="s">
        <v>293</v>
      </c>
      <c r="AD77" s="117">
        <f>VLOOKUP(AC77,'Money Won'!$1:$1048576,2,FALSE)</f>
        <v>0</v>
      </c>
      <c r="AE77" s="118" t="s">
        <v>289</v>
      </c>
      <c r="AF77" s="117">
        <f>VLOOKUP(AE77,'Money Won'!$1:$1048576,2,FALSE)</f>
        <v>25088</v>
      </c>
      <c r="AG77" s="111" t="s">
        <v>327</v>
      </c>
      <c r="AH77" s="112">
        <f>VLOOKUP(AG77,'Money Won'!$1:$1048576,2,FALSE)</f>
        <v>91350</v>
      </c>
      <c r="AI77" s="113" t="s">
        <v>311</v>
      </c>
      <c r="AJ77" s="112">
        <f>VLOOKUP(AI77,'Money Won'!$1:$1048576,2,FALSE)</f>
        <v>0</v>
      </c>
      <c r="AK77" s="113" t="s">
        <v>321</v>
      </c>
      <c r="AL77" s="112">
        <f>VLOOKUP(AK77,'Money Won'!$1:$1048576,2,FALSE)</f>
        <v>0</v>
      </c>
    </row>
    <row r="78" spans="1:38" x14ac:dyDescent="0.2">
      <c r="A78" s="53">
        <v>77</v>
      </c>
      <c r="B78" s="54" t="s">
        <v>114</v>
      </c>
      <c r="C78" s="54" t="s">
        <v>334</v>
      </c>
      <c r="D78" s="54" t="s">
        <v>114</v>
      </c>
      <c r="E78" s="55" t="s">
        <v>174</v>
      </c>
      <c r="F78" s="53" t="s">
        <v>13</v>
      </c>
      <c r="G78" s="56"/>
      <c r="H78" s="57">
        <f t="shared" si="2"/>
        <v>1190217</v>
      </c>
      <c r="I78" s="133" t="s">
        <v>57</v>
      </c>
      <c r="J78" s="134">
        <f>VLOOKUP(I78,'Money Won'!$1:$1048576,2,FALSE)</f>
        <v>91350</v>
      </c>
      <c r="K78" s="135" t="s">
        <v>55</v>
      </c>
      <c r="L78" s="134">
        <f>VLOOKUP(K78,'Money Won'!$1:$1048576,2,FALSE)</f>
        <v>171700</v>
      </c>
      <c r="M78" s="135" t="s">
        <v>63</v>
      </c>
      <c r="N78" s="134">
        <f>VLOOKUP(M78,'Money Won'!$1:$1048576,2,FALSE)</f>
        <v>0</v>
      </c>
      <c r="O78" s="126" t="s">
        <v>158</v>
      </c>
      <c r="P78" s="127">
        <f>VLOOKUP(O78,'Money Won'!$1:$1048576,2,FALSE)</f>
        <v>0</v>
      </c>
      <c r="Q78" s="128" t="s">
        <v>75</v>
      </c>
      <c r="R78" s="127">
        <f>VLOOKUP(Q78,'Money Won'!$1:$1048576,2,FALSE)</f>
        <v>0</v>
      </c>
      <c r="S78" s="129" t="s">
        <v>97</v>
      </c>
      <c r="T78" s="127">
        <f>VLOOKUP(S78,'Money Won'!$1:$1048576,2,FALSE)</f>
        <v>718000</v>
      </c>
      <c r="U78" s="122" t="s">
        <v>160</v>
      </c>
      <c r="V78" s="123">
        <f>VLOOKUP(U78,'Money Won'!$1:$1048576,2,FALSE)</f>
        <v>91350</v>
      </c>
      <c r="W78" s="122" t="s">
        <v>279</v>
      </c>
      <c r="X78" s="123">
        <f>VLOOKUP(W78,'Money Won'!$1:$1048576,2,FALSE)</f>
        <v>0</v>
      </c>
      <c r="Y78" s="122" t="s">
        <v>273</v>
      </c>
      <c r="Z78" s="123">
        <f>VLOOKUP(Y78,'Money Won'!$1:$1048576,2,FALSE)</f>
        <v>0</v>
      </c>
      <c r="AA78" s="116" t="s">
        <v>299</v>
      </c>
      <c r="AB78" s="117">
        <f>VLOOKUP(AA78,'Money Won'!$1:$1048576,2,FALSE)</f>
        <v>0</v>
      </c>
      <c r="AC78" s="118" t="s">
        <v>290</v>
      </c>
      <c r="AD78" s="117">
        <f>VLOOKUP(AC78,'Money Won'!$1:$1048576,2,FALSE)</f>
        <v>26467</v>
      </c>
      <c r="AE78" s="118" t="s">
        <v>98</v>
      </c>
      <c r="AF78" s="117">
        <f>VLOOKUP(AE78,'Money Won'!$1:$1048576,2,FALSE)</f>
        <v>91350</v>
      </c>
      <c r="AG78" s="111" t="s">
        <v>307</v>
      </c>
      <c r="AH78" s="112">
        <f>VLOOKUP(AG78,'Money Won'!$1:$1048576,2,FALSE)</f>
        <v>0</v>
      </c>
      <c r="AI78" s="113" t="s">
        <v>320</v>
      </c>
      <c r="AJ78" s="112">
        <f>VLOOKUP(AI78,'Money Won'!$1:$1048576,2,FALSE)</f>
        <v>0</v>
      </c>
      <c r="AK78" s="113" t="s">
        <v>314</v>
      </c>
      <c r="AL78" s="112">
        <f>VLOOKUP(AK78,'Money Won'!$1:$1048576,2,FALSE)</f>
        <v>0</v>
      </c>
    </row>
    <row r="79" spans="1:38" x14ac:dyDescent="0.2">
      <c r="A79" s="53">
        <v>78</v>
      </c>
      <c r="B79" s="54" t="s">
        <v>235</v>
      </c>
      <c r="C79" s="54" t="s">
        <v>374</v>
      </c>
      <c r="D79" s="54" t="s">
        <v>235</v>
      </c>
      <c r="E79" s="55" t="s">
        <v>174</v>
      </c>
      <c r="F79" s="53" t="s">
        <v>13</v>
      </c>
      <c r="G79" s="56"/>
      <c r="H79" s="57">
        <f t="shared" si="2"/>
        <v>1176409</v>
      </c>
      <c r="I79" s="133" t="s">
        <v>63</v>
      </c>
      <c r="J79" s="134">
        <f>VLOOKUP(I79,'Money Won'!$1:$1048576,2,FALSE)</f>
        <v>0</v>
      </c>
      <c r="K79" s="135" t="s">
        <v>56</v>
      </c>
      <c r="L79" s="134">
        <f>VLOOKUP(K79,'Money Won'!$1:$1048576,2,FALSE)</f>
        <v>91350</v>
      </c>
      <c r="M79" s="135" t="s">
        <v>83</v>
      </c>
      <c r="N79" s="134">
        <f>VLOOKUP(M79,'Money Won'!$1:$1048576,2,FALSE)</f>
        <v>36925</v>
      </c>
      <c r="O79" s="126" t="s">
        <v>263</v>
      </c>
      <c r="P79" s="127">
        <f>VLOOKUP(O79,'Money Won'!$1:$1048576,2,FALSE)</f>
        <v>24625</v>
      </c>
      <c r="Q79" s="128" t="s">
        <v>70</v>
      </c>
      <c r="R79" s="127">
        <f>VLOOKUP(Q79,'Money Won'!$1:$1048576,2,FALSE)</f>
        <v>0</v>
      </c>
      <c r="S79" s="129" t="s">
        <v>97</v>
      </c>
      <c r="T79" s="127">
        <f>VLOOKUP(S79,'Money Won'!$1:$1048576,2,FALSE)</f>
        <v>718000</v>
      </c>
      <c r="U79" s="122" t="s">
        <v>160</v>
      </c>
      <c r="V79" s="123">
        <f>VLOOKUP(U79,'Money Won'!$1:$1048576,2,FALSE)</f>
        <v>91350</v>
      </c>
      <c r="W79" s="122" t="s">
        <v>267</v>
      </c>
      <c r="X79" s="123">
        <f>VLOOKUP(W79,'Money Won'!$1:$1048576,2,FALSE)</f>
        <v>26467</v>
      </c>
      <c r="Y79" s="122" t="s">
        <v>94</v>
      </c>
      <c r="Z79" s="123">
        <f>VLOOKUP(Y79,'Money Won'!$1:$1048576,2,FALSE)</f>
        <v>69875</v>
      </c>
      <c r="AA79" s="116" t="s">
        <v>290</v>
      </c>
      <c r="AB79" s="117">
        <f>VLOOKUP(AA79,'Money Won'!$1:$1048576,2,FALSE)</f>
        <v>26467</v>
      </c>
      <c r="AC79" s="118" t="s">
        <v>98</v>
      </c>
      <c r="AD79" s="117">
        <f>VLOOKUP(AC79,'Money Won'!$1:$1048576,2,FALSE)</f>
        <v>91350</v>
      </c>
      <c r="AE79" s="118" t="s">
        <v>299</v>
      </c>
      <c r="AF79" s="117">
        <f>VLOOKUP(AE79,'Money Won'!$1:$1048576,2,FALSE)</f>
        <v>0</v>
      </c>
      <c r="AG79" s="111" t="s">
        <v>318</v>
      </c>
      <c r="AH79" s="112">
        <f>VLOOKUP(AG79,'Money Won'!$1:$1048576,2,FALSE)</f>
        <v>0</v>
      </c>
      <c r="AI79" s="113" t="s">
        <v>320</v>
      </c>
      <c r="AJ79" s="112">
        <f>VLOOKUP(AI79,'Money Won'!$1:$1048576,2,FALSE)</f>
        <v>0</v>
      </c>
      <c r="AK79" s="113" t="s">
        <v>321</v>
      </c>
      <c r="AL79" s="112">
        <f>VLOOKUP(AK79,'Money Won'!$1:$1048576,2,FALSE)</f>
        <v>0</v>
      </c>
    </row>
    <row r="80" spans="1:38" x14ac:dyDescent="0.2">
      <c r="A80" s="53">
        <v>79</v>
      </c>
      <c r="B80" s="54" t="s">
        <v>139</v>
      </c>
      <c r="C80" s="54" t="s">
        <v>500</v>
      </c>
      <c r="D80" s="54" t="s">
        <v>502</v>
      </c>
      <c r="E80" s="55" t="s">
        <v>174</v>
      </c>
      <c r="F80" s="53" t="s">
        <v>13</v>
      </c>
      <c r="G80" s="56"/>
      <c r="H80" s="57">
        <f t="shared" si="2"/>
        <v>1138792</v>
      </c>
      <c r="I80" s="133" t="s">
        <v>68</v>
      </c>
      <c r="J80" s="134">
        <f>VLOOKUP(I80,'Money Won'!$1:$1048576,2,FALSE)</f>
        <v>503500</v>
      </c>
      <c r="K80" s="135" t="s">
        <v>55</v>
      </c>
      <c r="L80" s="134">
        <f>VLOOKUP(K80,'Money Won'!$1:$1048576,2,FALSE)</f>
        <v>171700</v>
      </c>
      <c r="M80" s="135" t="s">
        <v>52</v>
      </c>
      <c r="N80" s="134">
        <f>VLOOKUP(M80,'Money Won'!$1:$1048576,2,FALSE)</f>
        <v>91350</v>
      </c>
      <c r="O80" s="126" t="s">
        <v>265</v>
      </c>
      <c r="P80" s="127">
        <f>VLOOKUP(O80,'Money Won'!$1:$1048576,2,FALSE)</f>
        <v>28317</v>
      </c>
      <c r="Q80" s="128" t="s">
        <v>77</v>
      </c>
      <c r="R80" s="127">
        <f>VLOOKUP(Q80,'Money Won'!$1:$1048576,2,FALSE)</f>
        <v>91350</v>
      </c>
      <c r="S80" s="129" t="s">
        <v>158</v>
      </c>
      <c r="T80" s="127">
        <f>VLOOKUP(S80,'Money Won'!$1:$1048576,2,FALSE)</f>
        <v>0</v>
      </c>
      <c r="U80" s="122" t="s">
        <v>94</v>
      </c>
      <c r="V80" s="123">
        <f>VLOOKUP(U80,'Money Won'!$1:$1048576,2,FALSE)</f>
        <v>69875</v>
      </c>
      <c r="W80" s="122" t="s">
        <v>272</v>
      </c>
      <c r="X80" s="123">
        <f>VLOOKUP(W80,'Money Won'!$1:$1048576,2,FALSE)</f>
        <v>0</v>
      </c>
      <c r="Y80" s="122" t="s">
        <v>160</v>
      </c>
      <c r="Z80" s="123">
        <f>VLOOKUP(Y80,'Money Won'!$1:$1048576,2,FALSE)</f>
        <v>91350</v>
      </c>
      <c r="AA80" s="116" t="s">
        <v>98</v>
      </c>
      <c r="AB80" s="117">
        <f>VLOOKUP(AA80,'Money Won'!$1:$1048576,2,FALSE)</f>
        <v>91350</v>
      </c>
      <c r="AC80" s="118" t="s">
        <v>302</v>
      </c>
      <c r="AD80" s="117">
        <f>VLOOKUP(AC80,'Money Won'!$1:$1048576,2,FALSE)</f>
        <v>0</v>
      </c>
      <c r="AE80" s="118" t="s">
        <v>281</v>
      </c>
      <c r="AF80" s="117">
        <f>VLOOKUP(AE80,'Money Won'!$1:$1048576,2,FALSE)</f>
        <v>0</v>
      </c>
      <c r="AG80" s="111" t="s">
        <v>323</v>
      </c>
      <c r="AH80" s="112">
        <f>VLOOKUP(AG80,'Money Won'!$1:$1048576,2,FALSE)</f>
        <v>0</v>
      </c>
      <c r="AI80" s="113" t="s">
        <v>319</v>
      </c>
      <c r="AJ80" s="112">
        <f>VLOOKUP(AI80,'Money Won'!$1:$1048576,2,FALSE)</f>
        <v>0</v>
      </c>
      <c r="AK80" s="113" t="s">
        <v>332</v>
      </c>
      <c r="AL80" s="112">
        <f>VLOOKUP(AK80,'Money Won'!$1:$1048576,2,FALSE)</f>
        <v>0</v>
      </c>
    </row>
    <row r="81" spans="1:38" x14ac:dyDescent="0.2">
      <c r="A81" s="53">
        <v>80</v>
      </c>
      <c r="B81" s="54" t="s">
        <v>423</v>
      </c>
      <c r="C81" s="54" t="s">
        <v>422</v>
      </c>
      <c r="D81" s="54" t="s">
        <v>423</v>
      </c>
      <c r="E81" s="55" t="s">
        <v>174</v>
      </c>
      <c r="F81" s="53" t="s">
        <v>13</v>
      </c>
      <c r="G81" s="56"/>
      <c r="H81" s="57">
        <f t="shared" si="2"/>
        <v>1120630</v>
      </c>
      <c r="I81" s="133" t="s">
        <v>68</v>
      </c>
      <c r="J81" s="134">
        <f>VLOOKUP(I81,'Money Won'!$1:$1048576,2,FALSE)</f>
        <v>503500</v>
      </c>
      <c r="K81" s="135" t="s">
        <v>52</v>
      </c>
      <c r="L81" s="134">
        <f>VLOOKUP(K81,'Money Won'!$1:$1048576,2,FALSE)</f>
        <v>91350</v>
      </c>
      <c r="M81" s="135" t="s">
        <v>63</v>
      </c>
      <c r="N81" s="134">
        <f>VLOOKUP(M81,'Money Won'!$1:$1048576,2,FALSE)</f>
        <v>0</v>
      </c>
      <c r="O81" s="126" t="s">
        <v>149</v>
      </c>
      <c r="P81" s="127">
        <f>VLOOKUP(O81,'Money Won'!$1:$1048576,2,FALSE)</f>
        <v>313000</v>
      </c>
      <c r="Q81" s="128" t="s">
        <v>92</v>
      </c>
      <c r="R81" s="127">
        <f>VLOOKUP(Q81,'Money Won'!$1:$1048576,2,FALSE)</f>
        <v>26467</v>
      </c>
      <c r="S81" s="129" t="s">
        <v>91</v>
      </c>
      <c r="T81" s="127">
        <f>VLOOKUP(S81,'Money Won'!$1:$1048576,2,FALSE)</f>
        <v>0</v>
      </c>
      <c r="U81" s="122" t="s">
        <v>96</v>
      </c>
      <c r="V81" s="123">
        <f>VLOOKUP(U81,'Money Won'!$1:$1048576,2,FALSE)</f>
        <v>0</v>
      </c>
      <c r="W81" s="122" t="s">
        <v>94</v>
      </c>
      <c r="X81" s="123">
        <f>VLOOKUP(W81,'Money Won'!$1:$1048576,2,FALSE)</f>
        <v>69875</v>
      </c>
      <c r="Y81" s="122" t="s">
        <v>87</v>
      </c>
      <c r="Z81" s="123">
        <f>VLOOKUP(Y81,'Money Won'!$1:$1048576,2,FALSE)</f>
        <v>0</v>
      </c>
      <c r="AA81" s="116" t="s">
        <v>98</v>
      </c>
      <c r="AB81" s="117">
        <f>VLOOKUP(AA81,'Money Won'!$1:$1048576,2,FALSE)</f>
        <v>91350</v>
      </c>
      <c r="AC81" s="118" t="s">
        <v>302</v>
      </c>
      <c r="AD81" s="117">
        <f>VLOOKUP(AC81,'Money Won'!$1:$1048576,2,FALSE)</f>
        <v>0</v>
      </c>
      <c r="AE81" s="118" t="s">
        <v>289</v>
      </c>
      <c r="AF81" s="117">
        <f>VLOOKUP(AE81,'Money Won'!$1:$1048576,2,FALSE)</f>
        <v>25088</v>
      </c>
      <c r="AG81" s="111" t="s">
        <v>318</v>
      </c>
      <c r="AH81" s="112">
        <f>VLOOKUP(AG81,'Money Won'!$1:$1048576,2,FALSE)</f>
        <v>0</v>
      </c>
      <c r="AI81" s="113" t="s">
        <v>305</v>
      </c>
      <c r="AJ81" s="112">
        <f>VLOOKUP(AI81,'Money Won'!$1:$1048576,2,FALSE)</f>
        <v>0</v>
      </c>
      <c r="AK81" s="113" t="s">
        <v>307</v>
      </c>
      <c r="AL81" s="112">
        <f>VLOOKUP(AK81,'Money Won'!$1:$1048576,2,FALSE)</f>
        <v>0</v>
      </c>
    </row>
    <row r="82" spans="1:38" x14ac:dyDescent="0.2">
      <c r="A82" s="53">
        <v>81</v>
      </c>
      <c r="B82" s="54" t="s">
        <v>135</v>
      </c>
      <c r="C82" s="54" t="s">
        <v>456</v>
      </c>
      <c r="D82" s="54" t="s">
        <v>457</v>
      </c>
      <c r="E82" s="55" t="s">
        <v>174</v>
      </c>
      <c r="F82" s="53" t="s">
        <v>13</v>
      </c>
      <c r="G82" s="56"/>
      <c r="H82" s="57">
        <f t="shared" si="2"/>
        <v>1113480</v>
      </c>
      <c r="I82" s="133" t="s">
        <v>52</v>
      </c>
      <c r="J82" s="134">
        <f>VLOOKUP(I82,'Money Won'!$1:$1048576,2,FALSE)</f>
        <v>91350</v>
      </c>
      <c r="K82" s="135" t="s">
        <v>60</v>
      </c>
      <c r="L82" s="134">
        <f>VLOOKUP(K82,'Money Won'!$1:$1048576,2,FALSE)</f>
        <v>26467</v>
      </c>
      <c r="M82" s="135" t="s">
        <v>64</v>
      </c>
      <c r="N82" s="134">
        <f>VLOOKUP(M82,'Money Won'!$1:$1048576,2,FALSE)</f>
        <v>0</v>
      </c>
      <c r="O82" s="126" t="s">
        <v>70</v>
      </c>
      <c r="P82" s="127">
        <f>VLOOKUP(O82,'Money Won'!$1:$1048576,2,FALSE)</f>
        <v>0</v>
      </c>
      <c r="Q82" s="128" t="s">
        <v>91</v>
      </c>
      <c r="R82" s="127">
        <f>VLOOKUP(Q82,'Money Won'!$1:$1048576,2,FALSE)</f>
        <v>0</v>
      </c>
      <c r="S82" s="129" t="s">
        <v>97</v>
      </c>
      <c r="T82" s="127">
        <f>VLOOKUP(S82,'Money Won'!$1:$1048576,2,FALSE)</f>
        <v>718000</v>
      </c>
      <c r="U82" s="122" t="s">
        <v>94</v>
      </c>
      <c r="V82" s="123">
        <f>VLOOKUP(U82,'Money Won'!$1:$1048576,2,FALSE)</f>
        <v>69875</v>
      </c>
      <c r="W82" s="122" t="s">
        <v>157</v>
      </c>
      <c r="X82" s="123">
        <f>VLOOKUP(W82,'Money Won'!$1:$1048576,2,FALSE)</f>
        <v>0</v>
      </c>
      <c r="Y82" s="122" t="s">
        <v>164</v>
      </c>
      <c r="Z82" s="123">
        <f>VLOOKUP(Y82,'Money Won'!$1:$1048576,2,FALSE)</f>
        <v>0</v>
      </c>
      <c r="AA82" s="116" t="s">
        <v>287</v>
      </c>
      <c r="AB82" s="117">
        <f>VLOOKUP(AA82,'Money Won'!$1:$1048576,2,FALSE)</f>
        <v>91350</v>
      </c>
      <c r="AC82" s="118" t="s">
        <v>289</v>
      </c>
      <c r="AD82" s="117">
        <f>VLOOKUP(AC82,'Money Won'!$1:$1048576,2,FALSE)</f>
        <v>25088</v>
      </c>
      <c r="AE82" s="118" t="s">
        <v>169</v>
      </c>
      <c r="AF82" s="117">
        <f>VLOOKUP(AE82,'Money Won'!$1:$1048576,2,FALSE)</f>
        <v>0</v>
      </c>
      <c r="AG82" s="111" t="s">
        <v>309</v>
      </c>
      <c r="AH82" s="112">
        <f>VLOOKUP(AG82,'Money Won'!$1:$1048576,2,FALSE)</f>
        <v>0</v>
      </c>
      <c r="AI82" s="113" t="s">
        <v>308</v>
      </c>
      <c r="AJ82" s="112">
        <f>VLOOKUP(AI82,'Money Won'!$1:$1048576,2,FALSE)</f>
        <v>0</v>
      </c>
      <c r="AK82" s="113" t="s">
        <v>327</v>
      </c>
      <c r="AL82" s="112">
        <f>VLOOKUP(AK82,'Money Won'!$1:$1048576,2,FALSE)</f>
        <v>91350</v>
      </c>
    </row>
    <row r="83" spans="1:38" x14ac:dyDescent="0.2">
      <c r="A83" s="53">
        <v>82</v>
      </c>
      <c r="B83" s="54" t="s">
        <v>208</v>
      </c>
      <c r="C83" s="54" t="s">
        <v>434</v>
      </c>
      <c r="D83" s="54" t="s">
        <v>435</v>
      </c>
      <c r="E83" s="55" t="s">
        <v>174</v>
      </c>
      <c r="F83" s="53" t="s">
        <v>13</v>
      </c>
      <c r="G83" s="56"/>
      <c r="H83" s="57">
        <f t="shared" si="2"/>
        <v>1113196</v>
      </c>
      <c r="I83" s="133" t="s">
        <v>68</v>
      </c>
      <c r="J83" s="134">
        <f>VLOOKUP(I83,'Money Won'!$1:$1048576,2,FALSE)</f>
        <v>503500</v>
      </c>
      <c r="K83" s="135" t="s">
        <v>52</v>
      </c>
      <c r="L83" s="134">
        <f>VLOOKUP(K83,'Money Won'!$1:$1048576,2,FALSE)</f>
        <v>91350</v>
      </c>
      <c r="M83" s="135" t="s">
        <v>76</v>
      </c>
      <c r="N83" s="134">
        <f>VLOOKUP(M83,'Money Won'!$1:$1048576,2,FALSE)</f>
        <v>36925</v>
      </c>
      <c r="O83" s="126" t="s">
        <v>158</v>
      </c>
      <c r="P83" s="127">
        <f>VLOOKUP(O83,'Money Won'!$1:$1048576,2,FALSE)</f>
        <v>0</v>
      </c>
      <c r="Q83" s="128" t="s">
        <v>258</v>
      </c>
      <c r="R83" s="127">
        <f>VLOOKUP(Q83,'Money Won'!$1:$1048576,2,FALSE)</f>
        <v>56278</v>
      </c>
      <c r="S83" s="129" t="s">
        <v>265</v>
      </c>
      <c r="T83" s="127">
        <f>VLOOKUP(S83,'Money Won'!$1:$1048576,2,FALSE)</f>
        <v>28317</v>
      </c>
      <c r="U83" s="122" t="s">
        <v>160</v>
      </c>
      <c r="V83" s="123">
        <f>VLOOKUP(U83,'Money Won'!$1:$1048576,2,FALSE)</f>
        <v>91350</v>
      </c>
      <c r="W83" s="122" t="s">
        <v>165</v>
      </c>
      <c r="X83" s="123">
        <f>VLOOKUP(W83,'Money Won'!$1:$1048576,2,FALSE)</f>
        <v>25088</v>
      </c>
      <c r="Y83" s="122" t="s">
        <v>273</v>
      </c>
      <c r="Z83" s="123">
        <f>VLOOKUP(Y83,'Money Won'!$1:$1048576,2,FALSE)</f>
        <v>0</v>
      </c>
      <c r="AA83" s="116" t="s">
        <v>98</v>
      </c>
      <c r="AB83" s="117">
        <f>VLOOKUP(AA83,'Money Won'!$1:$1048576,2,FALSE)</f>
        <v>91350</v>
      </c>
      <c r="AC83" s="118" t="s">
        <v>281</v>
      </c>
      <c r="AD83" s="117">
        <f>VLOOKUP(AC83,'Money Won'!$1:$1048576,2,FALSE)</f>
        <v>0</v>
      </c>
      <c r="AE83" s="118" t="s">
        <v>298</v>
      </c>
      <c r="AF83" s="117">
        <f>VLOOKUP(AE83,'Money Won'!$1:$1048576,2,FALSE)</f>
        <v>25800</v>
      </c>
      <c r="AG83" s="111" t="s">
        <v>332</v>
      </c>
      <c r="AH83" s="112">
        <f>VLOOKUP(AG83,'Money Won'!$1:$1048576,2,FALSE)</f>
        <v>0</v>
      </c>
      <c r="AI83" s="113" t="s">
        <v>306</v>
      </c>
      <c r="AJ83" s="112">
        <f>VLOOKUP(AI83,'Money Won'!$1:$1048576,2,FALSE)</f>
        <v>36925</v>
      </c>
      <c r="AK83" s="113" t="s">
        <v>324</v>
      </c>
      <c r="AL83" s="112">
        <f>VLOOKUP(AK83,'Money Won'!$1:$1048576,2,FALSE)</f>
        <v>126313</v>
      </c>
    </row>
    <row r="84" spans="1:38" x14ac:dyDescent="0.2">
      <c r="A84" s="53">
        <v>83</v>
      </c>
      <c r="B84" s="54" t="s">
        <v>144</v>
      </c>
      <c r="C84" s="54" t="s">
        <v>412</v>
      </c>
      <c r="D84" s="54" t="s">
        <v>413</v>
      </c>
      <c r="E84" s="55" t="s">
        <v>174</v>
      </c>
      <c r="F84" s="53" t="s">
        <v>13</v>
      </c>
      <c r="G84" s="56"/>
      <c r="H84" s="57">
        <f t="shared" si="2"/>
        <v>1107695</v>
      </c>
      <c r="I84" s="133" t="s">
        <v>68</v>
      </c>
      <c r="J84" s="134">
        <f>VLOOKUP(I84,'Money Won'!$1:$1048576,2,FALSE)</f>
        <v>503500</v>
      </c>
      <c r="K84" s="135" t="s">
        <v>63</v>
      </c>
      <c r="L84" s="134">
        <f>VLOOKUP(K84,'Money Won'!$1:$1048576,2,FALSE)</f>
        <v>0</v>
      </c>
      <c r="M84" s="135" t="s">
        <v>76</v>
      </c>
      <c r="N84" s="134">
        <f>VLOOKUP(M84,'Money Won'!$1:$1048576,2,FALSE)</f>
        <v>36925</v>
      </c>
      <c r="O84" s="126" t="s">
        <v>265</v>
      </c>
      <c r="P84" s="127">
        <f>VLOOKUP(O84,'Money Won'!$1:$1048576,2,FALSE)</f>
        <v>28317</v>
      </c>
      <c r="Q84" s="128" t="s">
        <v>75</v>
      </c>
      <c r="R84" s="127">
        <f>VLOOKUP(Q84,'Money Won'!$1:$1048576,2,FALSE)</f>
        <v>0</v>
      </c>
      <c r="S84" s="129" t="s">
        <v>91</v>
      </c>
      <c r="T84" s="127">
        <f>VLOOKUP(S84,'Money Won'!$1:$1048576,2,FALSE)</f>
        <v>0</v>
      </c>
      <c r="U84" s="122" t="s">
        <v>160</v>
      </c>
      <c r="V84" s="123">
        <f>VLOOKUP(U84,'Money Won'!$1:$1048576,2,FALSE)</f>
        <v>91350</v>
      </c>
      <c r="W84" s="122" t="s">
        <v>276</v>
      </c>
      <c r="X84" s="123">
        <f>VLOOKUP(W84,'Money Won'!$1:$1048576,2,FALSE)</f>
        <v>0</v>
      </c>
      <c r="Y84" s="122" t="s">
        <v>273</v>
      </c>
      <c r="Z84" s="123">
        <f>VLOOKUP(Y84,'Money Won'!$1:$1048576,2,FALSE)</f>
        <v>0</v>
      </c>
      <c r="AA84" s="116" t="s">
        <v>98</v>
      </c>
      <c r="AB84" s="117">
        <f>VLOOKUP(AA84,'Money Won'!$1:$1048576,2,FALSE)</f>
        <v>91350</v>
      </c>
      <c r="AC84" s="118" t="s">
        <v>301</v>
      </c>
      <c r="AD84" s="117">
        <f>VLOOKUP(AC84,'Money Won'!$1:$1048576,2,FALSE)</f>
        <v>171700</v>
      </c>
      <c r="AE84" s="118" t="s">
        <v>288</v>
      </c>
      <c r="AF84" s="117">
        <f>VLOOKUP(AE84,'Money Won'!$1:$1048576,2,FALSE)</f>
        <v>56278</v>
      </c>
      <c r="AG84" s="111" t="s">
        <v>327</v>
      </c>
      <c r="AH84" s="112">
        <f>VLOOKUP(AG84,'Money Won'!$1:$1048576,2,FALSE)</f>
        <v>91350</v>
      </c>
      <c r="AI84" s="113" t="s">
        <v>306</v>
      </c>
      <c r="AJ84" s="112">
        <f>VLOOKUP(AI84,'Money Won'!$1:$1048576,2,FALSE)</f>
        <v>36925</v>
      </c>
      <c r="AK84" s="113" t="s">
        <v>319</v>
      </c>
      <c r="AL84" s="112">
        <f>VLOOKUP(AK84,'Money Won'!$1:$1048576,2,FALSE)</f>
        <v>0</v>
      </c>
    </row>
    <row r="85" spans="1:38" x14ac:dyDescent="0.2">
      <c r="A85" s="53">
        <v>84</v>
      </c>
      <c r="B85" s="54" t="s">
        <v>207</v>
      </c>
      <c r="C85" s="54" t="s">
        <v>434</v>
      </c>
      <c r="D85" s="54" t="s">
        <v>435</v>
      </c>
      <c r="E85" s="55" t="s">
        <v>174</v>
      </c>
      <c r="F85" s="53" t="s">
        <v>13</v>
      </c>
      <c r="G85" s="56"/>
      <c r="H85" s="57">
        <f t="shared" si="2"/>
        <v>1089000</v>
      </c>
      <c r="I85" s="133" t="s">
        <v>68</v>
      </c>
      <c r="J85" s="134">
        <f>VLOOKUP(I85,'Money Won'!$1:$1048576,2,FALSE)</f>
        <v>503500</v>
      </c>
      <c r="K85" s="135" t="s">
        <v>55</v>
      </c>
      <c r="L85" s="134">
        <f>VLOOKUP(K85,'Money Won'!$1:$1048576,2,FALSE)</f>
        <v>171700</v>
      </c>
      <c r="M85" s="135" t="s">
        <v>63</v>
      </c>
      <c r="N85" s="134">
        <f>VLOOKUP(M85,'Money Won'!$1:$1048576,2,FALSE)</f>
        <v>0</v>
      </c>
      <c r="O85" s="126" t="s">
        <v>75</v>
      </c>
      <c r="P85" s="127">
        <f>VLOOKUP(O85,'Money Won'!$1:$1048576,2,FALSE)</f>
        <v>0</v>
      </c>
      <c r="Q85" s="128" t="s">
        <v>82</v>
      </c>
      <c r="R85" s="127">
        <f>VLOOKUP(Q85,'Money Won'!$1:$1048576,2,FALSE)</f>
        <v>69875</v>
      </c>
      <c r="S85" s="129" t="s">
        <v>91</v>
      </c>
      <c r="T85" s="127">
        <f>VLOOKUP(S85,'Money Won'!$1:$1048576,2,FALSE)</f>
        <v>0</v>
      </c>
      <c r="U85" s="122" t="s">
        <v>160</v>
      </c>
      <c r="V85" s="123">
        <f>VLOOKUP(U85,'Money Won'!$1:$1048576,2,FALSE)</f>
        <v>91350</v>
      </c>
      <c r="W85" s="122" t="s">
        <v>94</v>
      </c>
      <c r="X85" s="123">
        <f>VLOOKUP(W85,'Money Won'!$1:$1048576,2,FALSE)</f>
        <v>69875</v>
      </c>
      <c r="Y85" s="122" t="s">
        <v>279</v>
      </c>
      <c r="Z85" s="123">
        <f>VLOOKUP(Y85,'Money Won'!$1:$1048576,2,FALSE)</f>
        <v>0</v>
      </c>
      <c r="AA85" s="116" t="s">
        <v>98</v>
      </c>
      <c r="AB85" s="117">
        <f>VLOOKUP(AA85,'Money Won'!$1:$1048576,2,FALSE)</f>
        <v>91350</v>
      </c>
      <c r="AC85" s="118" t="s">
        <v>281</v>
      </c>
      <c r="AD85" s="117">
        <f>VLOOKUP(AC85,'Money Won'!$1:$1048576,2,FALSE)</f>
        <v>0</v>
      </c>
      <c r="AE85" s="118" t="s">
        <v>284</v>
      </c>
      <c r="AF85" s="117">
        <f>VLOOKUP(AE85,'Money Won'!$1:$1048576,2,FALSE)</f>
        <v>0</v>
      </c>
      <c r="AG85" s="111" t="s">
        <v>325</v>
      </c>
      <c r="AH85" s="112">
        <f>VLOOKUP(AG85,'Money Won'!$1:$1048576,2,FALSE)</f>
        <v>0</v>
      </c>
      <c r="AI85" s="113" t="s">
        <v>307</v>
      </c>
      <c r="AJ85" s="112">
        <f>VLOOKUP(AI85,'Money Won'!$1:$1048576,2,FALSE)</f>
        <v>0</v>
      </c>
      <c r="AK85" s="113" t="s">
        <v>327</v>
      </c>
      <c r="AL85" s="112">
        <f>VLOOKUP(AK85,'Money Won'!$1:$1048576,2,FALSE)</f>
        <v>91350</v>
      </c>
    </row>
    <row r="86" spans="1:38" x14ac:dyDescent="0.2">
      <c r="A86" s="53">
        <v>85</v>
      </c>
      <c r="B86" s="54" t="s">
        <v>245</v>
      </c>
      <c r="C86" s="54" t="s">
        <v>420</v>
      </c>
      <c r="D86" s="54" t="s">
        <v>245</v>
      </c>
      <c r="E86" s="55" t="s">
        <v>174</v>
      </c>
      <c r="F86" s="53" t="s">
        <v>13</v>
      </c>
      <c r="G86" s="56"/>
      <c r="H86" s="57">
        <f t="shared" si="2"/>
        <v>1079535</v>
      </c>
      <c r="I86" s="133" t="s">
        <v>68</v>
      </c>
      <c r="J86" s="134">
        <f>VLOOKUP(I86,'Money Won'!$1:$1048576,2,FALSE)</f>
        <v>503500</v>
      </c>
      <c r="K86" s="135" t="s">
        <v>83</v>
      </c>
      <c r="L86" s="134">
        <f>VLOOKUP(K86,'Money Won'!$1:$1048576,2,FALSE)</f>
        <v>36925</v>
      </c>
      <c r="M86" s="135" t="s">
        <v>63</v>
      </c>
      <c r="N86" s="134">
        <f>VLOOKUP(M86,'Money Won'!$1:$1048576,2,FALSE)</f>
        <v>0</v>
      </c>
      <c r="O86" s="126" t="s">
        <v>92</v>
      </c>
      <c r="P86" s="127">
        <f>VLOOKUP(O86,'Money Won'!$1:$1048576,2,FALSE)</f>
        <v>26467</v>
      </c>
      <c r="Q86" s="128" t="s">
        <v>265</v>
      </c>
      <c r="R86" s="127">
        <f>VLOOKUP(Q86,'Money Won'!$1:$1048576,2,FALSE)</f>
        <v>28317</v>
      </c>
      <c r="S86" s="129" t="s">
        <v>91</v>
      </c>
      <c r="T86" s="127">
        <f>VLOOKUP(S86,'Money Won'!$1:$1048576,2,FALSE)</f>
        <v>0</v>
      </c>
      <c r="U86" s="122" t="s">
        <v>160</v>
      </c>
      <c r="V86" s="123">
        <f>VLOOKUP(U86,'Money Won'!$1:$1048576,2,FALSE)</f>
        <v>91350</v>
      </c>
      <c r="W86" s="122" t="s">
        <v>94</v>
      </c>
      <c r="X86" s="123">
        <f>VLOOKUP(W86,'Money Won'!$1:$1048576,2,FALSE)</f>
        <v>69875</v>
      </c>
      <c r="Y86" s="122" t="s">
        <v>273</v>
      </c>
      <c r="Z86" s="123">
        <f>VLOOKUP(Y86,'Money Won'!$1:$1048576,2,FALSE)</f>
        <v>0</v>
      </c>
      <c r="AA86" s="116" t="s">
        <v>301</v>
      </c>
      <c r="AB86" s="117">
        <f>VLOOKUP(AA86,'Money Won'!$1:$1048576,2,FALSE)</f>
        <v>171700</v>
      </c>
      <c r="AC86" s="118" t="s">
        <v>289</v>
      </c>
      <c r="AD86" s="117">
        <f>VLOOKUP(AC86,'Money Won'!$1:$1048576,2,FALSE)</f>
        <v>25088</v>
      </c>
      <c r="AE86" s="118" t="s">
        <v>299</v>
      </c>
      <c r="AF86" s="117">
        <f>VLOOKUP(AE86,'Money Won'!$1:$1048576,2,FALSE)</f>
        <v>0</v>
      </c>
      <c r="AG86" s="111" t="s">
        <v>324</v>
      </c>
      <c r="AH86" s="112">
        <f>VLOOKUP(AG86,'Money Won'!$1:$1048576,2,FALSE)</f>
        <v>126313</v>
      </c>
      <c r="AI86" s="113" t="s">
        <v>310</v>
      </c>
      <c r="AJ86" s="112">
        <f>VLOOKUP(AI86,'Money Won'!$1:$1048576,2,FALSE)</f>
        <v>0</v>
      </c>
      <c r="AK86" s="113" t="s">
        <v>314</v>
      </c>
      <c r="AL86" s="112">
        <f>VLOOKUP(AK86,'Money Won'!$1:$1048576,2,FALSE)</f>
        <v>0</v>
      </c>
    </row>
    <row r="87" spans="1:38" x14ac:dyDescent="0.2">
      <c r="A87" s="53">
        <v>86</v>
      </c>
      <c r="B87" s="54" t="s">
        <v>244</v>
      </c>
      <c r="C87" s="54" t="s">
        <v>442</v>
      </c>
      <c r="D87" s="54" t="s">
        <v>244</v>
      </c>
      <c r="E87" s="55" t="s">
        <v>174</v>
      </c>
      <c r="F87" s="53" t="s">
        <v>13</v>
      </c>
      <c r="G87" s="56"/>
      <c r="H87" s="57">
        <f t="shared" si="2"/>
        <v>1074293</v>
      </c>
      <c r="I87" s="133" t="s">
        <v>68</v>
      </c>
      <c r="J87" s="134">
        <f>VLOOKUP(I87,'Money Won'!$1:$1048576,2,FALSE)</f>
        <v>503500</v>
      </c>
      <c r="K87" s="135" t="s">
        <v>56</v>
      </c>
      <c r="L87" s="134">
        <f>VLOOKUP(K87,'Money Won'!$1:$1048576,2,FALSE)</f>
        <v>91350</v>
      </c>
      <c r="M87" s="135" t="s">
        <v>64</v>
      </c>
      <c r="N87" s="134">
        <f>VLOOKUP(M87,'Money Won'!$1:$1048576,2,FALSE)</f>
        <v>0</v>
      </c>
      <c r="O87" s="126" t="s">
        <v>261</v>
      </c>
      <c r="P87" s="127">
        <f>VLOOKUP(O87,'Money Won'!$1:$1048576,2,FALSE)</f>
        <v>171700</v>
      </c>
      <c r="Q87" s="128" t="s">
        <v>82</v>
      </c>
      <c r="R87" s="127">
        <f>VLOOKUP(Q87,'Money Won'!$1:$1048576,2,FALSE)</f>
        <v>69875</v>
      </c>
      <c r="S87" s="129" t="s">
        <v>91</v>
      </c>
      <c r="T87" s="127">
        <f>VLOOKUP(S87,'Money Won'!$1:$1048576,2,FALSE)</f>
        <v>0</v>
      </c>
      <c r="U87" s="122" t="s">
        <v>94</v>
      </c>
      <c r="V87" s="123">
        <f>VLOOKUP(U87,'Money Won'!$1:$1048576,2,FALSE)</f>
        <v>69875</v>
      </c>
      <c r="W87" s="122" t="s">
        <v>267</v>
      </c>
      <c r="X87" s="123">
        <f>VLOOKUP(W87,'Money Won'!$1:$1048576,2,FALSE)</f>
        <v>26467</v>
      </c>
      <c r="Y87" s="122" t="s">
        <v>165</v>
      </c>
      <c r="Z87" s="123">
        <f>VLOOKUP(Y87,'Money Won'!$1:$1048576,2,FALSE)</f>
        <v>25088</v>
      </c>
      <c r="AA87" s="116" t="s">
        <v>299</v>
      </c>
      <c r="AB87" s="117">
        <f>VLOOKUP(AA87,'Money Won'!$1:$1048576,2,FALSE)</f>
        <v>0</v>
      </c>
      <c r="AC87" s="118" t="s">
        <v>289</v>
      </c>
      <c r="AD87" s="117">
        <f>VLOOKUP(AC87,'Money Won'!$1:$1048576,2,FALSE)</f>
        <v>25088</v>
      </c>
      <c r="AE87" s="118" t="s">
        <v>297</v>
      </c>
      <c r="AF87" s="117">
        <f>VLOOKUP(AE87,'Money Won'!$1:$1048576,2,FALSE)</f>
        <v>0</v>
      </c>
      <c r="AG87" s="111" t="s">
        <v>323</v>
      </c>
      <c r="AH87" s="112">
        <f>VLOOKUP(AG87,'Money Won'!$1:$1048576,2,FALSE)</f>
        <v>0</v>
      </c>
      <c r="AI87" s="113" t="s">
        <v>308</v>
      </c>
      <c r="AJ87" s="112">
        <f>VLOOKUP(AI87,'Money Won'!$1:$1048576,2,FALSE)</f>
        <v>0</v>
      </c>
      <c r="AK87" s="113" t="s">
        <v>327</v>
      </c>
      <c r="AL87" s="112">
        <f>VLOOKUP(AK87,'Money Won'!$1:$1048576,2,FALSE)</f>
        <v>91350</v>
      </c>
    </row>
    <row r="88" spans="1:38" x14ac:dyDescent="0.2">
      <c r="A88" s="53">
        <v>87</v>
      </c>
      <c r="B88" s="54" t="s">
        <v>109</v>
      </c>
      <c r="C88" s="54" t="s">
        <v>209</v>
      </c>
      <c r="D88" s="54" t="s">
        <v>109</v>
      </c>
      <c r="E88" s="55" t="s">
        <v>174</v>
      </c>
      <c r="F88" s="53" t="s">
        <v>13</v>
      </c>
      <c r="G88" s="56"/>
      <c r="H88" s="57">
        <f t="shared" si="2"/>
        <v>1062055</v>
      </c>
      <c r="I88" s="133" t="s">
        <v>68</v>
      </c>
      <c r="J88" s="134">
        <f>VLOOKUP(I88,'Money Won'!$1:$1048576,2,FALSE)</f>
        <v>503500</v>
      </c>
      <c r="K88" s="135" t="s">
        <v>52</v>
      </c>
      <c r="L88" s="134">
        <f>VLOOKUP(K88,'Money Won'!$1:$1048576,2,FALSE)</f>
        <v>91350</v>
      </c>
      <c r="M88" s="135" t="s">
        <v>63</v>
      </c>
      <c r="N88" s="134">
        <f>VLOOKUP(M88,'Money Won'!$1:$1048576,2,FALSE)</f>
        <v>0</v>
      </c>
      <c r="O88" s="126" t="s">
        <v>84</v>
      </c>
      <c r="P88" s="127">
        <f>VLOOKUP(O88,'Money Won'!$1:$1048576,2,FALSE)</f>
        <v>0</v>
      </c>
      <c r="Q88" s="128" t="s">
        <v>75</v>
      </c>
      <c r="R88" s="127">
        <f>VLOOKUP(Q88,'Money Won'!$1:$1048576,2,FALSE)</f>
        <v>0</v>
      </c>
      <c r="S88" s="129" t="s">
        <v>82</v>
      </c>
      <c r="T88" s="127">
        <f>VLOOKUP(S88,'Money Won'!$1:$1048576,2,FALSE)</f>
        <v>69875</v>
      </c>
      <c r="U88" s="122" t="s">
        <v>160</v>
      </c>
      <c r="V88" s="123">
        <f>VLOOKUP(U88,'Money Won'!$1:$1048576,2,FALSE)</f>
        <v>91350</v>
      </c>
      <c r="W88" s="122" t="s">
        <v>94</v>
      </c>
      <c r="X88" s="123">
        <f>VLOOKUP(W88,'Money Won'!$1:$1048576,2,FALSE)</f>
        <v>69875</v>
      </c>
      <c r="Y88" s="122" t="s">
        <v>165</v>
      </c>
      <c r="Z88" s="123">
        <f>VLOOKUP(Y88,'Money Won'!$1:$1048576,2,FALSE)</f>
        <v>25088</v>
      </c>
      <c r="AA88" s="116" t="s">
        <v>98</v>
      </c>
      <c r="AB88" s="117">
        <f>VLOOKUP(AA88,'Money Won'!$1:$1048576,2,FALSE)</f>
        <v>91350</v>
      </c>
      <c r="AC88" s="118" t="s">
        <v>293</v>
      </c>
      <c r="AD88" s="117">
        <f>VLOOKUP(AC88,'Money Won'!$1:$1048576,2,FALSE)</f>
        <v>0</v>
      </c>
      <c r="AE88" s="118" t="s">
        <v>299</v>
      </c>
      <c r="AF88" s="117">
        <f>VLOOKUP(AE88,'Money Won'!$1:$1048576,2,FALSE)</f>
        <v>0</v>
      </c>
      <c r="AG88" s="111" t="s">
        <v>327</v>
      </c>
      <c r="AH88" s="112">
        <f>VLOOKUP(AG88,'Money Won'!$1:$1048576,2,FALSE)</f>
        <v>91350</v>
      </c>
      <c r="AI88" s="113" t="s">
        <v>326</v>
      </c>
      <c r="AJ88" s="112">
        <f>VLOOKUP(AI88,'Money Won'!$1:$1048576,2,FALSE)</f>
        <v>28317</v>
      </c>
      <c r="AK88" s="113" t="s">
        <v>332</v>
      </c>
      <c r="AL88" s="112">
        <f>VLOOKUP(AK88,'Money Won'!$1:$1048576,2,FALSE)</f>
        <v>0</v>
      </c>
    </row>
    <row r="89" spans="1:38" x14ac:dyDescent="0.2">
      <c r="A89" s="53">
        <v>88</v>
      </c>
      <c r="B89" s="54" t="s">
        <v>544</v>
      </c>
      <c r="C89" s="54" t="s">
        <v>545</v>
      </c>
      <c r="D89" s="54" t="s">
        <v>544</v>
      </c>
      <c r="E89" s="55" t="s">
        <v>174</v>
      </c>
      <c r="F89" s="53" t="s">
        <v>13</v>
      </c>
      <c r="G89" s="56"/>
      <c r="H89" s="57">
        <f t="shared" si="2"/>
        <v>1059185</v>
      </c>
      <c r="I89" s="133" t="s">
        <v>68</v>
      </c>
      <c r="J89" s="134">
        <f>VLOOKUP(I89,'Money Won'!$1:$1048576,2,FALSE)</f>
        <v>503500</v>
      </c>
      <c r="K89" s="135" t="s">
        <v>57</v>
      </c>
      <c r="L89" s="134">
        <f>VLOOKUP(K89,'Money Won'!$1:$1048576,2,FALSE)</f>
        <v>91350</v>
      </c>
      <c r="M89" s="135" t="s">
        <v>83</v>
      </c>
      <c r="N89" s="134">
        <f>VLOOKUP(M89,'Money Won'!$1:$1048576,2,FALSE)</f>
        <v>36925</v>
      </c>
      <c r="O89" s="126" t="s">
        <v>265</v>
      </c>
      <c r="P89" s="127">
        <f>VLOOKUP(O89,'Money Won'!$1:$1048576,2,FALSE)</f>
        <v>28317</v>
      </c>
      <c r="Q89" s="128" t="s">
        <v>82</v>
      </c>
      <c r="R89" s="127">
        <f>VLOOKUP(Q89,'Money Won'!$1:$1048576,2,FALSE)</f>
        <v>69875</v>
      </c>
      <c r="S89" s="129" t="s">
        <v>91</v>
      </c>
      <c r="T89" s="127">
        <f>VLOOKUP(S89,'Money Won'!$1:$1048576,2,FALSE)</f>
        <v>0</v>
      </c>
      <c r="U89" s="122" t="s">
        <v>94</v>
      </c>
      <c r="V89" s="123">
        <f>VLOOKUP(U89,'Money Won'!$1:$1048576,2,FALSE)</f>
        <v>69875</v>
      </c>
      <c r="W89" s="122" t="s">
        <v>267</v>
      </c>
      <c r="X89" s="123">
        <f>VLOOKUP(W89,'Money Won'!$1:$1048576,2,FALSE)</f>
        <v>26467</v>
      </c>
      <c r="Y89" s="122" t="s">
        <v>165</v>
      </c>
      <c r="Z89" s="123">
        <f>VLOOKUP(Y89,'Money Won'!$1:$1048576,2,FALSE)</f>
        <v>25088</v>
      </c>
      <c r="AA89" s="116" t="s">
        <v>98</v>
      </c>
      <c r="AB89" s="117">
        <f>VLOOKUP(AA89,'Money Won'!$1:$1048576,2,FALSE)</f>
        <v>91350</v>
      </c>
      <c r="AC89" s="118" t="s">
        <v>293</v>
      </c>
      <c r="AD89" s="117">
        <f>VLOOKUP(AC89,'Money Won'!$1:$1048576,2,FALSE)</f>
        <v>0</v>
      </c>
      <c r="AE89" s="118" t="s">
        <v>289</v>
      </c>
      <c r="AF89" s="117">
        <f>VLOOKUP(AE89,'Money Won'!$1:$1048576,2,FALSE)</f>
        <v>25088</v>
      </c>
      <c r="AG89" s="111" t="s">
        <v>327</v>
      </c>
      <c r="AH89" s="112">
        <f>VLOOKUP(AG89,'Money Won'!$1:$1048576,2,FALSE)</f>
        <v>91350</v>
      </c>
      <c r="AI89" s="113" t="s">
        <v>318</v>
      </c>
      <c r="AJ89" s="112">
        <f>VLOOKUP(AI89,'Money Won'!$1:$1048576,2,FALSE)</f>
        <v>0</v>
      </c>
      <c r="AK89" s="113" t="s">
        <v>320</v>
      </c>
      <c r="AL89" s="112">
        <f>VLOOKUP(AK89,'Money Won'!$1:$1048576,2,FALSE)</f>
        <v>0</v>
      </c>
    </row>
    <row r="90" spans="1:38" x14ac:dyDescent="0.2">
      <c r="A90" s="53">
        <v>89</v>
      </c>
      <c r="B90" s="54" t="s">
        <v>145</v>
      </c>
      <c r="C90" s="54" t="s">
        <v>412</v>
      </c>
      <c r="D90" s="54" t="s">
        <v>413</v>
      </c>
      <c r="E90" s="55" t="s">
        <v>174</v>
      </c>
      <c r="F90" s="53" t="s">
        <v>13</v>
      </c>
      <c r="G90" s="56"/>
      <c r="H90" s="57">
        <f t="shared" si="2"/>
        <v>1055575</v>
      </c>
      <c r="I90" s="133" t="s">
        <v>68</v>
      </c>
      <c r="J90" s="134">
        <f>VLOOKUP(I90,'Money Won'!$1:$1048576,2,FALSE)</f>
        <v>503500</v>
      </c>
      <c r="K90" s="135" t="s">
        <v>83</v>
      </c>
      <c r="L90" s="134">
        <f>VLOOKUP(K90,'Money Won'!$1:$1048576,2,FALSE)</f>
        <v>36925</v>
      </c>
      <c r="M90" s="135" t="s">
        <v>63</v>
      </c>
      <c r="N90" s="134">
        <f>VLOOKUP(M90,'Money Won'!$1:$1048576,2,FALSE)</f>
        <v>0</v>
      </c>
      <c r="O90" s="126" t="s">
        <v>92</v>
      </c>
      <c r="P90" s="127">
        <f>VLOOKUP(O90,'Money Won'!$1:$1048576,2,FALSE)</f>
        <v>26467</v>
      </c>
      <c r="Q90" s="128" t="s">
        <v>77</v>
      </c>
      <c r="R90" s="127">
        <f>VLOOKUP(Q90,'Money Won'!$1:$1048576,2,FALSE)</f>
        <v>91350</v>
      </c>
      <c r="S90" s="129" t="s">
        <v>91</v>
      </c>
      <c r="T90" s="127">
        <f>VLOOKUP(S90,'Money Won'!$1:$1048576,2,FALSE)</f>
        <v>0</v>
      </c>
      <c r="U90" s="122" t="s">
        <v>165</v>
      </c>
      <c r="V90" s="123">
        <f>VLOOKUP(U90,'Money Won'!$1:$1048576,2,FALSE)</f>
        <v>25088</v>
      </c>
      <c r="W90" s="122" t="s">
        <v>94</v>
      </c>
      <c r="X90" s="123">
        <f>VLOOKUP(W90,'Money Won'!$1:$1048576,2,FALSE)</f>
        <v>69875</v>
      </c>
      <c r="Y90" s="122" t="s">
        <v>279</v>
      </c>
      <c r="Z90" s="123">
        <f>VLOOKUP(Y90,'Money Won'!$1:$1048576,2,FALSE)</f>
        <v>0</v>
      </c>
      <c r="AA90" s="116" t="s">
        <v>290</v>
      </c>
      <c r="AB90" s="117">
        <f>VLOOKUP(AA90,'Money Won'!$1:$1048576,2,FALSE)</f>
        <v>26467</v>
      </c>
      <c r="AC90" s="118" t="s">
        <v>98</v>
      </c>
      <c r="AD90" s="117">
        <f>VLOOKUP(AC90,'Money Won'!$1:$1048576,2,FALSE)</f>
        <v>91350</v>
      </c>
      <c r="AE90" s="118" t="s">
        <v>288</v>
      </c>
      <c r="AF90" s="117">
        <f>VLOOKUP(AE90,'Money Won'!$1:$1048576,2,FALSE)</f>
        <v>56278</v>
      </c>
      <c r="AG90" s="111" t="s">
        <v>327</v>
      </c>
      <c r="AH90" s="112">
        <f>VLOOKUP(AG90,'Money Won'!$1:$1048576,2,FALSE)</f>
        <v>91350</v>
      </c>
      <c r="AI90" s="113" t="s">
        <v>306</v>
      </c>
      <c r="AJ90" s="112">
        <f>VLOOKUP(AI90,'Money Won'!$1:$1048576,2,FALSE)</f>
        <v>36925</v>
      </c>
      <c r="AK90" s="113" t="s">
        <v>319</v>
      </c>
      <c r="AL90" s="112">
        <f>VLOOKUP(AK90,'Money Won'!$1:$1048576,2,FALSE)</f>
        <v>0</v>
      </c>
    </row>
    <row r="91" spans="1:38" x14ac:dyDescent="0.2">
      <c r="A91" s="53">
        <v>90</v>
      </c>
      <c r="B91" s="54" t="s">
        <v>122</v>
      </c>
      <c r="C91" s="54" t="s">
        <v>346</v>
      </c>
      <c r="D91" s="54" t="s">
        <v>123</v>
      </c>
      <c r="E91" s="55" t="s">
        <v>174</v>
      </c>
      <c r="F91" s="53" t="s">
        <v>13</v>
      </c>
      <c r="G91" s="56"/>
      <c r="H91" s="57">
        <f t="shared" si="2"/>
        <v>1052605</v>
      </c>
      <c r="I91" s="133" t="s">
        <v>68</v>
      </c>
      <c r="J91" s="134">
        <f>VLOOKUP(I91,'Money Won'!$1:$1048576,2,FALSE)</f>
        <v>503500</v>
      </c>
      <c r="K91" s="135" t="s">
        <v>64</v>
      </c>
      <c r="L91" s="134">
        <f>VLOOKUP(K91,'Money Won'!$1:$1048576,2,FALSE)</f>
        <v>0</v>
      </c>
      <c r="M91" s="135" t="s">
        <v>62</v>
      </c>
      <c r="N91" s="134">
        <f>VLOOKUP(M91,'Money Won'!$1:$1048576,2,FALSE)</f>
        <v>313000</v>
      </c>
      <c r="O91" s="126" t="s">
        <v>265</v>
      </c>
      <c r="P91" s="127">
        <f>VLOOKUP(O91,'Money Won'!$1:$1048576,2,FALSE)</f>
        <v>28317</v>
      </c>
      <c r="Q91" s="128" t="s">
        <v>88</v>
      </c>
      <c r="R91" s="127">
        <f>VLOOKUP(Q91,'Money Won'!$1:$1048576,2,FALSE)</f>
        <v>0</v>
      </c>
      <c r="S91" s="129" t="s">
        <v>91</v>
      </c>
      <c r="T91" s="127">
        <f>VLOOKUP(S91,'Money Won'!$1:$1048576,2,FALSE)</f>
        <v>0</v>
      </c>
      <c r="U91" s="122" t="s">
        <v>159</v>
      </c>
      <c r="V91" s="123">
        <f>VLOOKUP(U91,'Money Won'!$1:$1048576,2,FALSE)</f>
        <v>0</v>
      </c>
      <c r="W91" s="122" t="s">
        <v>279</v>
      </c>
      <c r="X91" s="123">
        <f>VLOOKUP(W91,'Money Won'!$1:$1048576,2,FALSE)</f>
        <v>0</v>
      </c>
      <c r="Y91" s="122" t="s">
        <v>165</v>
      </c>
      <c r="Z91" s="123">
        <f>VLOOKUP(Y91,'Money Won'!$1:$1048576,2,FALSE)</f>
        <v>25088</v>
      </c>
      <c r="AA91" s="116" t="s">
        <v>98</v>
      </c>
      <c r="AB91" s="117">
        <f>VLOOKUP(AA91,'Money Won'!$1:$1048576,2,FALSE)</f>
        <v>91350</v>
      </c>
      <c r="AC91" s="118" t="s">
        <v>300</v>
      </c>
      <c r="AD91" s="117">
        <f>VLOOKUP(AC91,'Money Won'!$1:$1048576,2,FALSE)</f>
        <v>0</v>
      </c>
      <c r="AE91" s="118" t="s">
        <v>299</v>
      </c>
      <c r="AF91" s="117">
        <f>VLOOKUP(AE91,'Money Won'!$1:$1048576,2,FALSE)</f>
        <v>0</v>
      </c>
      <c r="AG91" s="111" t="s">
        <v>327</v>
      </c>
      <c r="AH91" s="112">
        <f>VLOOKUP(AG91,'Money Won'!$1:$1048576,2,FALSE)</f>
        <v>91350</v>
      </c>
      <c r="AI91" s="113" t="s">
        <v>305</v>
      </c>
      <c r="AJ91" s="112">
        <f>VLOOKUP(AI91,'Money Won'!$1:$1048576,2,FALSE)</f>
        <v>0</v>
      </c>
      <c r="AK91" s="113" t="s">
        <v>173</v>
      </c>
      <c r="AL91" s="112">
        <f>VLOOKUP(AK91,'Money Won'!$1:$1048576,2,FALSE)</f>
        <v>0</v>
      </c>
    </row>
    <row r="92" spans="1:38" x14ac:dyDescent="0.2">
      <c r="A92" s="53">
        <v>91</v>
      </c>
      <c r="B92" s="54" t="s">
        <v>225</v>
      </c>
      <c r="C92" s="54" t="s">
        <v>517</v>
      </c>
      <c r="D92" s="54" t="s">
        <v>518</v>
      </c>
      <c r="E92" s="55" t="s">
        <v>174</v>
      </c>
      <c r="F92" s="53" t="s">
        <v>13</v>
      </c>
      <c r="G92" s="56"/>
      <c r="H92" s="57">
        <f t="shared" si="2"/>
        <v>1051040</v>
      </c>
      <c r="I92" s="133" t="s">
        <v>68</v>
      </c>
      <c r="J92" s="134">
        <f>VLOOKUP(I92,'Money Won'!$1:$1048576,2,FALSE)</f>
        <v>503500</v>
      </c>
      <c r="K92" s="135" t="s">
        <v>63</v>
      </c>
      <c r="L92" s="134">
        <f>VLOOKUP(K92,'Money Won'!$1:$1048576,2,FALSE)</f>
        <v>0</v>
      </c>
      <c r="M92" s="135" t="s">
        <v>55</v>
      </c>
      <c r="N92" s="134">
        <f>VLOOKUP(M92,'Money Won'!$1:$1048576,2,FALSE)</f>
        <v>171700</v>
      </c>
      <c r="O92" s="126" t="s">
        <v>92</v>
      </c>
      <c r="P92" s="127">
        <f>VLOOKUP(O92,'Money Won'!$1:$1048576,2,FALSE)</f>
        <v>26467</v>
      </c>
      <c r="Q92" s="128" t="s">
        <v>265</v>
      </c>
      <c r="R92" s="127">
        <f>VLOOKUP(Q92,'Money Won'!$1:$1048576,2,FALSE)</f>
        <v>28317</v>
      </c>
      <c r="S92" s="129" t="s">
        <v>258</v>
      </c>
      <c r="T92" s="127">
        <f>VLOOKUP(S92,'Money Won'!$1:$1048576,2,FALSE)</f>
        <v>56278</v>
      </c>
      <c r="U92" s="122" t="s">
        <v>160</v>
      </c>
      <c r="V92" s="123">
        <f>VLOOKUP(U92,'Money Won'!$1:$1048576,2,FALSE)</f>
        <v>91350</v>
      </c>
      <c r="W92" s="122" t="s">
        <v>274</v>
      </c>
      <c r="X92" s="123">
        <f>VLOOKUP(W92,'Money Won'!$1:$1048576,2,FALSE)</f>
        <v>56278</v>
      </c>
      <c r="Y92" s="122" t="s">
        <v>72</v>
      </c>
      <c r="Z92" s="123">
        <f>VLOOKUP(Y92,'Money Won'!$1:$1048576,2,FALSE)</f>
        <v>0</v>
      </c>
      <c r="AA92" s="116" t="s">
        <v>98</v>
      </c>
      <c r="AB92" s="117">
        <f>VLOOKUP(AA92,'Money Won'!$1:$1048576,2,FALSE)</f>
        <v>91350</v>
      </c>
      <c r="AC92" s="118" t="s">
        <v>295</v>
      </c>
      <c r="AD92" s="117">
        <f>VLOOKUP(AC92,'Money Won'!$1:$1048576,2,FALSE)</f>
        <v>25800</v>
      </c>
      <c r="AE92" s="118" t="s">
        <v>169</v>
      </c>
      <c r="AF92" s="117">
        <f>VLOOKUP(AE92,'Money Won'!$1:$1048576,2,FALSE)</f>
        <v>0</v>
      </c>
      <c r="AG92" s="111" t="s">
        <v>323</v>
      </c>
      <c r="AH92" s="112">
        <f>VLOOKUP(AG92,'Money Won'!$1:$1048576,2,FALSE)</f>
        <v>0</v>
      </c>
      <c r="AI92" s="113" t="s">
        <v>308</v>
      </c>
      <c r="AJ92" s="112">
        <f>VLOOKUP(AI92,'Money Won'!$1:$1048576,2,FALSE)</f>
        <v>0</v>
      </c>
      <c r="AK92" s="113" t="s">
        <v>313</v>
      </c>
      <c r="AL92" s="112">
        <f>VLOOKUP(AK92,'Money Won'!$1:$1048576,2,FALSE)</f>
        <v>0</v>
      </c>
    </row>
    <row r="93" spans="1:38" x14ac:dyDescent="0.2">
      <c r="A93" s="53">
        <v>92</v>
      </c>
      <c r="B93" s="54" t="s">
        <v>495</v>
      </c>
      <c r="C93" s="54" t="s">
        <v>494</v>
      </c>
      <c r="D93" s="54" t="s">
        <v>495</v>
      </c>
      <c r="E93" s="55" t="s">
        <v>174</v>
      </c>
      <c r="F93" s="53" t="s">
        <v>13</v>
      </c>
      <c r="G93" s="56"/>
      <c r="H93" s="57">
        <f t="shared" si="2"/>
        <v>1046330</v>
      </c>
      <c r="I93" s="133" t="s">
        <v>68</v>
      </c>
      <c r="J93" s="134">
        <f>VLOOKUP(I93,'Money Won'!$1:$1048576,2,FALSE)</f>
        <v>503500</v>
      </c>
      <c r="K93" s="135" t="s">
        <v>83</v>
      </c>
      <c r="L93" s="134">
        <f>VLOOKUP(K93,'Money Won'!$1:$1048576,2,FALSE)</f>
        <v>36925</v>
      </c>
      <c r="M93" s="135" t="s">
        <v>63</v>
      </c>
      <c r="N93" s="134">
        <f>VLOOKUP(M93,'Money Won'!$1:$1048576,2,FALSE)</f>
        <v>0</v>
      </c>
      <c r="O93" s="126" t="s">
        <v>70</v>
      </c>
      <c r="P93" s="127">
        <f>VLOOKUP(O93,'Money Won'!$1:$1048576,2,FALSE)</f>
        <v>0</v>
      </c>
      <c r="Q93" s="128" t="s">
        <v>59</v>
      </c>
      <c r="R93" s="127">
        <f>VLOOKUP(Q93,'Money Won'!$1:$1048576,2,FALSE)</f>
        <v>223000</v>
      </c>
      <c r="S93" s="129" t="s">
        <v>265</v>
      </c>
      <c r="T93" s="127">
        <f>VLOOKUP(S93,'Money Won'!$1:$1048576,2,FALSE)</f>
        <v>28317</v>
      </c>
      <c r="U93" s="122" t="s">
        <v>160</v>
      </c>
      <c r="V93" s="123">
        <f>VLOOKUP(U93,'Money Won'!$1:$1048576,2,FALSE)</f>
        <v>91350</v>
      </c>
      <c r="W93" s="122" t="s">
        <v>162</v>
      </c>
      <c r="X93" s="123">
        <f>VLOOKUP(W93,'Money Won'!$1:$1048576,2,FALSE)</f>
        <v>126313</v>
      </c>
      <c r="Y93" s="122" t="s">
        <v>273</v>
      </c>
      <c r="Z93" s="123">
        <f>VLOOKUP(Y93,'Money Won'!$1:$1048576,2,FALSE)</f>
        <v>0</v>
      </c>
      <c r="AA93" s="116" t="s">
        <v>302</v>
      </c>
      <c r="AB93" s="117">
        <f>VLOOKUP(AA93,'Money Won'!$1:$1048576,2,FALSE)</f>
        <v>0</v>
      </c>
      <c r="AC93" s="118" t="s">
        <v>285</v>
      </c>
      <c r="AD93" s="117">
        <f>VLOOKUP(AC93,'Money Won'!$1:$1048576,2,FALSE)</f>
        <v>0</v>
      </c>
      <c r="AE93" s="118" t="s">
        <v>280</v>
      </c>
      <c r="AF93" s="117">
        <f>VLOOKUP(AE93,'Money Won'!$1:$1048576,2,FALSE)</f>
        <v>0</v>
      </c>
      <c r="AG93" s="111" t="s">
        <v>306</v>
      </c>
      <c r="AH93" s="112">
        <f>VLOOKUP(AG93,'Money Won'!$1:$1048576,2,FALSE)</f>
        <v>36925</v>
      </c>
      <c r="AI93" s="113" t="s">
        <v>319</v>
      </c>
      <c r="AJ93" s="112">
        <f>VLOOKUP(AI93,'Money Won'!$1:$1048576,2,FALSE)</f>
        <v>0</v>
      </c>
      <c r="AK93" s="113" t="s">
        <v>313</v>
      </c>
      <c r="AL93" s="112">
        <f>VLOOKUP(AK93,'Money Won'!$1:$1048576,2,FALSE)</f>
        <v>0</v>
      </c>
    </row>
    <row r="94" spans="1:38" x14ac:dyDescent="0.2">
      <c r="A94" s="53">
        <v>93</v>
      </c>
      <c r="B94" s="54" t="s">
        <v>125</v>
      </c>
      <c r="C94" s="54" t="s">
        <v>496</v>
      </c>
      <c r="D94" s="54" t="s">
        <v>125</v>
      </c>
      <c r="E94" s="55" t="s">
        <v>174</v>
      </c>
      <c r="F94" s="53" t="s">
        <v>13</v>
      </c>
      <c r="G94" s="56"/>
      <c r="H94" s="57">
        <f t="shared" si="2"/>
        <v>1038980</v>
      </c>
      <c r="I94" s="133" t="s">
        <v>68</v>
      </c>
      <c r="J94" s="134">
        <f>VLOOKUP(I94,'Money Won'!$1:$1048576,2,FALSE)</f>
        <v>503500</v>
      </c>
      <c r="K94" s="135" t="s">
        <v>63</v>
      </c>
      <c r="L94" s="134">
        <f>VLOOKUP(K94,'Money Won'!$1:$1048576,2,FALSE)</f>
        <v>0</v>
      </c>
      <c r="M94" s="135" t="s">
        <v>78</v>
      </c>
      <c r="N94" s="134">
        <f>VLOOKUP(M94,'Money Won'!$1:$1048576,2,FALSE)</f>
        <v>36925</v>
      </c>
      <c r="O94" s="126" t="s">
        <v>75</v>
      </c>
      <c r="P94" s="127">
        <f>VLOOKUP(O94,'Money Won'!$1:$1048576,2,FALSE)</f>
        <v>0</v>
      </c>
      <c r="Q94" s="128" t="s">
        <v>265</v>
      </c>
      <c r="R94" s="127">
        <f>VLOOKUP(Q94,'Money Won'!$1:$1048576,2,FALSE)</f>
        <v>28317</v>
      </c>
      <c r="S94" s="129" t="s">
        <v>91</v>
      </c>
      <c r="T94" s="127">
        <f>VLOOKUP(S94,'Money Won'!$1:$1048576,2,FALSE)</f>
        <v>0</v>
      </c>
      <c r="U94" s="122" t="s">
        <v>160</v>
      </c>
      <c r="V94" s="123">
        <f>VLOOKUP(U94,'Money Won'!$1:$1048576,2,FALSE)</f>
        <v>91350</v>
      </c>
      <c r="W94" s="122" t="s">
        <v>94</v>
      </c>
      <c r="X94" s="123">
        <f>VLOOKUP(W94,'Money Won'!$1:$1048576,2,FALSE)</f>
        <v>69875</v>
      </c>
      <c r="Y94" s="122" t="s">
        <v>99</v>
      </c>
      <c r="Z94" s="123">
        <f>VLOOKUP(Y94,'Money Won'!$1:$1048576,2,FALSE)</f>
        <v>126313</v>
      </c>
      <c r="AA94" s="116" t="s">
        <v>282</v>
      </c>
      <c r="AB94" s="117">
        <f>VLOOKUP(AA94,'Money Won'!$1:$1048576,2,FALSE)</f>
        <v>0</v>
      </c>
      <c r="AC94" s="118" t="s">
        <v>98</v>
      </c>
      <c r="AD94" s="117">
        <f>VLOOKUP(AC94,'Money Won'!$1:$1048576,2,FALSE)</f>
        <v>91350</v>
      </c>
      <c r="AE94" s="118" t="s">
        <v>299</v>
      </c>
      <c r="AF94" s="117">
        <f>VLOOKUP(AE94,'Money Won'!$1:$1048576,2,FALSE)</f>
        <v>0</v>
      </c>
      <c r="AG94" s="111" t="s">
        <v>323</v>
      </c>
      <c r="AH94" s="112">
        <f>VLOOKUP(AG94,'Money Won'!$1:$1048576,2,FALSE)</f>
        <v>0</v>
      </c>
      <c r="AI94" s="113" t="s">
        <v>307</v>
      </c>
      <c r="AJ94" s="112">
        <f>VLOOKUP(AI94,'Money Won'!$1:$1048576,2,FALSE)</f>
        <v>0</v>
      </c>
      <c r="AK94" s="113" t="s">
        <v>327</v>
      </c>
      <c r="AL94" s="112">
        <f>VLOOKUP(AK94,'Money Won'!$1:$1048576,2,FALSE)</f>
        <v>91350</v>
      </c>
    </row>
    <row r="95" spans="1:38" x14ac:dyDescent="0.2">
      <c r="A95" s="53">
        <v>94</v>
      </c>
      <c r="B95" s="54" t="s">
        <v>394</v>
      </c>
      <c r="C95" s="54" t="s">
        <v>392</v>
      </c>
      <c r="D95" s="54" t="s">
        <v>128</v>
      </c>
      <c r="E95" s="55" t="s">
        <v>174</v>
      </c>
      <c r="F95" s="53" t="s">
        <v>13</v>
      </c>
      <c r="G95" s="56"/>
      <c r="H95" s="57">
        <f t="shared" si="2"/>
        <v>1025359</v>
      </c>
      <c r="I95" s="133" t="s">
        <v>68</v>
      </c>
      <c r="J95" s="134">
        <f>VLOOKUP(I95,'Money Won'!$1:$1048576,2,FALSE)</f>
        <v>503500</v>
      </c>
      <c r="K95" s="135" t="s">
        <v>62</v>
      </c>
      <c r="L95" s="134">
        <f>VLOOKUP(K95,'Money Won'!$1:$1048576,2,FALSE)</f>
        <v>313000</v>
      </c>
      <c r="M95" s="135" t="s">
        <v>76</v>
      </c>
      <c r="N95" s="134">
        <f>VLOOKUP(M95,'Money Won'!$1:$1048576,2,FALSE)</f>
        <v>36925</v>
      </c>
      <c r="O95" s="126" t="s">
        <v>70</v>
      </c>
      <c r="P95" s="127">
        <f>VLOOKUP(O95,'Money Won'!$1:$1048576,2,FALSE)</f>
        <v>0</v>
      </c>
      <c r="Q95" s="128" t="s">
        <v>88</v>
      </c>
      <c r="R95" s="127">
        <f>VLOOKUP(Q95,'Money Won'!$1:$1048576,2,FALSE)</f>
        <v>0</v>
      </c>
      <c r="S95" s="129" t="s">
        <v>265</v>
      </c>
      <c r="T95" s="127">
        <f>VLOOKUP(S95,'Money Won'!$1:$1048576,2,FALSE)</f>
        <v>28317</v>
      </c>
      <c r="U95" s="122" t="s">
        <v>93</v>
      </c>
      <c r="V95" s="123">
        <f>VLOOKUP(U95,'Money Won'!$1:$1048576,2,FALSE)</f>
        <v>0</v>
      </c>
      <c r="W95" s="122" t="s">
        <v>276</v>
      </c>
      <c r="X95" s="123">
        <f>VLOOKUP(W95,'Money Won'!$1:$1048576,2,FALSE)</f>
        <v>0</v>
      </c>
      <c r="Y95" s="122" t="s">
        <v>267</v>
      </c>
      <c r="Z95" s="123">
        <f>VLOOKUP(Y95,'Money Won'!$1:$1048576,2,FALSE)</f>
        <v>26467</v>
      </c>
      <c r="AA95" s="116" t="s">
        <v>287</v>
      </c>
      <c r="AB95" s="117">
        <f>VLOOKUP(AA95,'Money Won'!$1:$1048576,2,FALSE)</f>
        <v>91350</v>
      </c>
      <c r="AC95" s="118" t="s">
        <v>286</v>
      </c>
      <c r="AD95" s="117">
        <f>VLOOKUP(AC95,'Money Won'!$1:$1048576,2,FALSE)</f>
        <v>0</v>
      </c>
      <c r="AE95" s="118" t="s">
        <v>298</v>
      </c>
      <c r="AF95" s="117">
        <f>VLOOKUP(AE95,'Money Won'!$1:$1048576,2,FALSE)</f>
        <v>25800</v>
      </c>
      <c r="AG95" s="111" t="s">
        <v>173</v>
      </c>
      <c r="AH95" s="112">
        <f>VLOOKUP(AG95,'Money Won'!$1:$1048576,2,FALSE)</f>
        <v>0</v>
      </c>
      <c r="AI95" s="113" t="s">
        <v>319</v>
      </c>
      <c r="AJ95" s="112">
        <f>VLOOKUP(AI95,'Money Won'!$1:$1048576,2,FALSE)</f>
        <v>0</v>
      </c>
      <c r="AK95" s="113" t="s">
        <v>332</v>
      </c>
      <c r="AL95" s="112">
        <f>VLOOKUP(AK95,'Money Won'!$1:$1048576,2,FALSE)</f>
        <v>0</v>
      </c>
    </row>
    <row r="96" spans="1:38" x14ac:dyDescent="0.2">
      <c r="A96" s="53">
        <v>95</v>
      </c>
      <c r="B96" s="54" t="s">
        <v>200</v>
      </c>
      <c r="C96" s="54" t="s">
        <v>440</v>
      </c>
      <c r="D96" s="54" t="s">
        <v>201</v>
      </c>
      <c r="E96" s="55" t="s">
        <v>174</v>
      </c>
      <c r="F96" s="53" t="s">
        <v>13</v>
      </c>
      <c r="G96" s="56"/>
      <c r="H96" s="57">
        <f t="shared" si="2"/>
        <v>1020288</v>
      </c>
      <c r="I96" s="133" t="s">
        <v>65</v>
      </c>
      <c r="J96" s="134">
        <f>VLOOKUP(I96,'Money Won'!$1:$1048576,2,FALSE)</f>
        <v>0</v>
      </c>
      <c r="K96" s="135" t="s">
        <v>57</v>
      </c>
      <c r="L96" s="134">
        <f>VLOOKUP(K96,'Money Won'!$1:$1048576,2,FALSE)</f>
        <v>91350</v>
      </c>
      <c r="M96" s="135" t="s">
        <v>63</v>
      </c>
      <c r="N96" s="134">
        <f>VLOOKUP(M96,'Money Won'!$1:$1048576,2,FALSE)</f>
        <v>0</v>
      </c>
      <c r="O96" s="126" t="s">
        <v>263</v>
      </c>
      <c r="P96" s="127">
        <f>VLOOKUP(O96,'Money Won'!$1:$1048576,2,FALSE)</f>
        <v>24625</v>
      </c>
      <c r="Q96" s="128" t="s">
        <v>97</v>
      </c>
      <c r="R96" s="127">
        <f>VLOOKUP(Q96,'Money Won'!$1:$1048576,2,FALSE)</f>
        <v>718000</v>
      </c>
      <c r="S96" s="129" t="s">
        <v>91</v>
      </c>
      <c r="T96" s="127">
        <f>VLOOKUP(S96,'Money Won'!$1:$1048576,2,FALSE)</f>
        <v>0</v>
      </c>
      <c r="U96" s="122" t="s">
        <v>93</v>
      </c>
      <c r="V96" s="123">
        <f>VLOOKUP(U96,'Money Won'!$1:$1048576,2,FALSE)</f>
        <v>0</v>
      </c>
      <c r="W96" s="122" t="s">
        <v>94</v>
      </c>
      <c r="X96" s="123">
        <f>VLOOKUP(W96,'Money Won'!$1:$1048576,2,FALSE)</f>
        <v>69875</v>
      </c>
      <c r="Y96" s="122" t="s">
        <v>159</v>
      </c>
      <c r="Z96" s="123">
        <f>VLOOKUP(Y96,'Money Won'!$1:$1048576,2,FALSE)</f>
        <v>0</v>
      </c>
      <c r="AA96" s="116" t="s">
        <v>98</v>
      </c>
      <c r="AB96" s="117">
        <f>VLOOKUP(AA96,'Money Won'!$1:$1048576,2,FALSE)</f>
        <v>91350</v>
      </c>
      <c r="AC96" s="118" t="s">
        <v>293</v>
      </c>
      <c r="AD96" s="117">
        <f>VLOOKUP(AC96,'Money Won'!$1:$1048576,2,FALSE)</f>
        <v>0</v>
      </c>
      <c r="AE96" s="118" t="s">
        <v>289</v>
      </c>
      <c r="AF96" s="117">
        <f>VLOOKUP(AE96,'Money Won'!$1:$1048576,2,FALSE)</f>
        <v>25088</v>
      </c>
      <c r="AG96" s="111" t="s">
        <v>325</v>
      </c>
      <c r="AH96" s="112">
        <f>VLOOKUP(AG96,'Money Won'!$1:$1048576,2,FALSE)</f>
        <v>0</v>
      </c>
      <c r="AI96" s="113" t="s">
        <v>329</v>
      </c>
      <c r="AJ96" s="112">
        <f>VLOOKUP(AI96,'Money Won'!$1:$1048576,2,FALSE)</f>
        <v>0</v>
      </c>
      <c r="AK96" s="113" t="s">
        <v>328</v>
      </c>
      <c r="AL96" s="112">
        <f>VLOOKUP(AK96,'Money Won'!$1:$1048576,2,FALSE)</f>
        <v>0</v>
      </c>
    </row>
    <row r="97" spans="1:38" x14ac:dyDescent="0.2">
      <c r="A97" s="53">
        <v>96</v>
      </c>
      <c r="B97" s="54" t="s">
        <v>198</v>
      </c>
      <c r="C97" s="54" t="s">
        <v>396</v>
      </c>
      <c r="D97" s="54" t="s">
        <v>198</v>
      </c>
      <c r="E97" s="55" t="s">
        <v>174</v>
      </c>
      <c r="F97" s="53" t="s">
        <v>13</v>
      </c>
      <c r="G97" s="56"/>
      <c r="H97" s="57">
        <f t="shared" si="2"/>
        <v>1018105</v>
      </c>
      <c r="I97" s="133" t="s">
        <v>68</v>
      </c>
      <c r="J97" s="134">
        <f>VLOOKUP(I97,'Money Won'!$1:$1048576,2,FALSE)</f>
        <v>503500</v>
      </c>
      <c r="K97" s="135" t="s">
        <v>69</v>
      </c>
      <c r="L97" s="134">
        <f>VLOOKUP(K97,'Money Won'!$1:$1048576,2,FALSE)</f>
        <v>171700</v>
      </c>
      <c r="M97" s="135" t="s">
        <v>63</v>
      </c>
      <c r="N97" s="134">
        <f>VLOOKUP(M97,'Money Won'!$1:$1048576,2,FALSE)</f>
        <v>0</v>
      </c>
      <c r="O97" s="126" t="s">
        <v>265</v>
      </c>
      <c r="P97" s="127">
        <f>VLOOKUP(O97,'Money Won'!$1:$1048576,2,FALSE)</f>
        <v>28317</v>
      </c>
      <c r="Q97" s="128" t="s">
        <v>88</v>
      </c>
      <c r="R97" s="127">
        <f>VLOOKUP(Q97,'Money Won'!$1:$1048576,2,FALSE)</f>
        <v>0</v>
      </c>
      <c r="S97" s="129" t="s">
        <v>77</v>
      </c>
      <c r="T97" s="127">
        <f>VLOOKUP(S97,'Money Won'!$1:$1048576,2,FALSE)</f>
        <v>91350</v>
      </c>
      <c r="U97" s="122" t="s">
        <v>85</v>
      </c>
      <c r="V97" s="123">
        <f>VLOOKUP(U97,'Money Won'!$1:$1048576,2,FALSE)</f>
        <v>36925</v>
      </c>
      <c r="W97" s="122" t="s">
        <v>94</v>
      </c>
      <c r="X97" s="123">
        <f>VLOOKUP(W97,'Money Won'!$1:$1048576,2,FALSE)</f>
        <v>69875</v>
      </c>
      <c r="Y97" s="122" t="s">
        <v>87</v>
      </c>
      <c r="Z97" s="123">
        <f>VLOOKUP(Y97,'Money Won'!$1:$1048576,2,FALSE)</f>
        <v>0</v>
      </c>
      <c r="AA97" s="116" t="s">
        <v>98</v>
      </c>
      <c r="AB97" s="117">
        <f>VLOOKUP(AA97,'Money Won'!$1:$1048576,2,FALSE)</f>
        <v>91350</v>
      </c>
      <c r="AC97" s="118" t="s">
        <v>289</v>
      </c>
      <c r="AD97" s="117">
        <f>VLOOKUP(AC97,'Money Won'!$1:$1048576,2,FALSE)</f>
        <v>25088</v>
      </c>
      <c r="AE97" s="118" t="s">
        <v>297</v>
      </c>
      <c r="AF97" s="117">
        <f>VLOOKUP(AE97,'Money Won'!$1:$1048576,2,FALSE)</f>
        <v>0</v>
      </c>
      <c r="AG97" s="111" t="s">
        <v>320</v>
      </c>
      <c r="AH97" s="112">
        <f>VLOOKUP(AG97,'Money Won'!$1:$1048576,2,FALSE)</f>
        <v>0</v>
      </c>
      <c r="AI97" s="113" t="s">
        <v>321</v>
      </c>
      <c r="AJ97" s="112">
        <f>VLOOKUP(AI97,'Money Won'!$1:$1048576,2,FALSE)</f>
        <v>0</v>
      </c>
      <c r="AK97" s="113" t="s">
        <v>314</v>
      </c>
      <c r="AL97" s="112">
        <f>VLOOKUP(AK97,'Money Won'!$1:$1048576,2,FALSE)</f>
        <v>0</v>
      </c>
    </row>
    <row r="98" spans="1:38" x14ac:dyDescent="0.2">
      <c r="A98" s="53">
        <v>97</v>
      </c>
      <c r="B98" s="54" t="s">
        <v>142</v>
      </c>
      <c r="C98" s="54" t="s">
        <v>452</v>
      </c>
      <c r="D98" s="54" t="s">
        <v>142</v>
      </c>
      <c r="E98" s="55" t="s">
        <v>174</v>
      </c>
      <c r="F98" s="53" t="s">
        <v>13</v>
      </c>
      <c r="G98" s="56"/>
      <c r="H98" s="57">
        <f t="shared" ref="H98:H129" si="3">SUM(J98)+L98+N98+P98+R98+T98+V98+X98+Z98+AB98+AD98+AF98+AH98+AJ98+AL98</f>
        <v>1011113</v>
      </c>
      <c r="I98" s="133" t="s">
        <v>63</v>
      </c>
      <c r="J98" s="134">
        <f>VLOOKUP(I98,'Money Won'!$1:$1048576,2,FALSE)</f>
        <v>0</v>
      </c>
      <c r="K98" s="135" t="s">
        <v>83</v>
      </c>
      <c r="L98" s="134">
        <f>VLOOKUP(K98,'Money Won'!$1:$1048576,2,FALSE)</f>
        <v>36925</v>
      </c>
      <c r="M98" s="135" t="s">
        <v>64</v>
      </c>
      <c r="N98" s="134">
        <f>VLOOKUP(M98,'Money Won'!$1:$1048576,2,FALSE)</f>
        <v>0</v>
      </c>
      <c r="O98" s="126" t="s">
        <v>84</v>
      </c>
      <c r="P98" s="127">
        <f>VLOOKUP(O98,'Money Won'!$1:$1048576,2,FALSE)</f>
        <v>0</v>
      </c>
      <c r="Q98" s="128" t="s">
        <v>82</v>
      </c>
      <c r="R98" s="127">
        <f>VLOOKUP(Q98,'Money Won'!$1:$1048576,2,FALSE)</f>
        <v>69875</v>
      </c>
      <c r="S98" s="129" t="s">
        <v>97</v>
      </c>
      <c r="T98" s="127">
        <f>VLOOKUP(S98,'Money Won'!$1:$1048576,2,FALSE)</f>
        <v>718000</v>
      </c>
      <c r="U98" s="122" t="s">
        <v>93</v>
      </c>
      <c r="V98" s="123">
        <f>VLOOKUP(U98,'Money Won'!$1:$1048576,2,FALSE)</f>
        <v>0</v>
      </c>
      <c r="W98" s="122" t="s">
        <v>165</v>
      </c>
      <c r="X98" s="123">
        <f>VLOOKUP(W98,'Money Won'!$1:$1048576,2,FALSE)</f>
        <v>25088</v>
      </c>
      <c r="Y98" s="122" t="s">
        <v>94</v>
      </c>
      <c r="Z98" s="123">
        <f>VLOOKUP(Y98,'Money Won'!$1:$1048576,2,FALSE)</f>
        <v>69875</v>
      </c>
      <c r="AA98" s="116" t="s">
        <v>299</v>
      </c>
      <c r="AB98" s="117">
        <f>VLOOKUP(AA98,'Money Won'!$1:$1048576,2,FALSE)</f>
        <v>0</v>
      </c>
      <c r="AC98" s="118" t="s">
        <v>285</v>
      </c>
      <c r="AD98" s="117">
        <f>VLOOKUP(AC98,'Money Won'!$1:$1048576,2,FALSE)</f>
        <v>0</v>
      </c>
      <c r="AE98" s="118" t="s">
        <v>283</v>
      </c>
      <c r="AF98" s="117">
        <f>VLOOKUP(AE98,'Money Won'!$1:$1048576,2,FALSE)</f>
        <v>0</v>
      </c>
      <c r="AG98" s="111" t="s">
        <v>305</v>
      </c>
      <c r="AH98" s="112">
        <f>VLOOKUP(AG98,'Money Won'!$1:$1048576,2,FALSE)</f>
        <v>0</v>
      </c>
      <c r="AI98" s="113" t="s">
        <v>308</v>
      </c>
      <c r="AJ98" s="112">
        <f>VLOOKUP(AI98,'Money Won'!$1:$1048576,2,FALSE)</f>
        <v>0</v>
      </c>
      <c r="AK98" s="113" t="s">
        <v>327</v>
      </c>
      <c r="AL98" s="112">
        <f>VLOOKUP(AK98,'Money Won'!$1:$1048576,2,FALSE)</f>
        <v>91350</v>
      </c>
    </row>
    <row r="99" spans="1:38" x14ac:dyDescent="0.2">
      <c r="A99" s="53">
        <v>98</v>
      </c>
      <c r="B99" s="54" t="s">
        <v>137</v>
      </c>
      <c r="C99" s="54" t="s">
        <v>405</v>
      </c>
      <c r="D99" s="54" t="s">
        <v>137</v>
      </c>
      <c r="E99" s="55" t="s">
        <v>174</v>
      </c>
      <c r="F99" s="53" t="s">
        <v>13</v>
      </c>
      <c r="G99" s="56"/>
      <c r="H99" s="57">
        <f t="shared" si="3"/>
        <v>995146</v>
      </c>
      <c r="I99" s="133" t="s">
        <v>68</v>
      </c>
      <c r="J99" s="134">
        <f>VLOOKUP(I99,'Money Won'!$1:$1048576,2,FALSE)</f>
        <v>503500</v>
      </c>
      <c r="K99" s="135" t="s">
        <v>63</v>
      </c>
      <c r="L99" s="134">
        <f>VLOOKUP(K99,'Money Won'!$1:$1048576,2,FALSE)</f>
        <v>0</v>
      </c>
      <c r="M99" s="135" t="s">
        <v>64</v>
      </c>
      <c r="N99" s="134">
        <f>VLOOKUP(M99,'Money Won'!$1:$1048576,2,FALSE)</f>
        <v>0</v>
      </c>
      <c r="O99" s="126" t="s">
        <v>75</v>
      </c>
      <c r="P99" s="127">
        <f>VLOOKUP(O99,'Money Won'!$1:$1048576,2,FALSE)</f>
        <v>0</v>
      </c>
      <c r="Q99" s="128" t="s">
        <v>258</v>
      </c>
      <c r="R99" s="127">
        <f>VLOOKUP(Q99,'Money Won'!$1:$1048576,2,FALSE)</f>
        <v>56278</v>
      </c>
      <c r="S99" s="129" t="s">
        <v>82</v>
      </c>
      <c r="T99" s="127">
        <f>VLOOKUP(S99,'Money Won'!$1:$1048576,2,FALSE)</f>
        <v>69875</v>
      </c>
      <c r="U99" s="122" t="s">
        <v>85</v>
      </c>
      <c r="V99" s="123">
        <f>VLOOKUP(U99,'Money Won'!$1:$1048576,2,FALSE)</f>
        <v>36925</v>
      </c>
      <c r="W99" s="122" t="s">
        <v>267</v>
      </c>
      <c r="X99" s="123">
        <f>VLOOKUP(W99,'Money Won'!$1:$1048576,2,FALSE)</f>
        <v>26467</v>
      </c>
      <c r="Y99" s="122" t="s">
        <v>94</v>
      </c>
      <c r="Z99" s="123">
        <f>VLOOKUP(Y99,'Money Won'!$1:$1048576,2,FALSE)</f>
        <v>69875</v>
      </c>
      <c r="AA99" s="116" t="s">
        <v>287</v>
      </c>
      <c r="AB99" s="117">
        <f>VLOOKUP(AA99,'Money Won'!$1:$1048576,2,FALSE)</f>
        <v>91350</v>
      </c>
      <c r="AC99" s="118" t="s">
        <v>285</v>
      </c>
      <c r="AD99" s="117">
        <f>VLOOKUP(AC99,'Money Won'!$1:$1048576,2,FALSE)</f>
        <v>0</v>
      </c>
      <c r="AE99" s="118" t="s">
        <v>289</v>
      </c>
      <c r="AF99" s="117">
        <f>VLOOKUP(AE99,'Money Won'!$1:$1048576,2,FALSE)</f>
        <v>25088</v>
      </c>
      <c r="AG99" s="111" t="s">
        <v>327</v>
      </c>
      <c r="AH99" s="112">
        <f>VLOOKUP(AG99,'Money Won'!$1:$1048576,2,FALSE)</f>
        <v>91350</v>
      </c>
      <c r="AI99" s="113" t="s">
        <v>305</v>
      </c>
      <c r="AJ99" s="112">
        <f>VLOOKUP(AI99,'Money Won'!$1:$1048576,2,FALSE)</f>
        <v>0</v>
      </c>
      <c r="AK99" s="113" t="s">
        <v>331</v>
      </c>
      <c r="AL99" s="112">
        <f>VLOOKUP(AK99,'Money Won'!$1:$1048576,2,FALSE)</f>
        <v>24438</v>
      </c>
    </row>
    <row r="100" spans="1:38" x14ac:dyDescent="0.2">
      <c r="A100" s="53">
        <v>99</v>
      </c>
      <c r="B100" s="54" t="s">
        <v>129</v>
      </c>
      <c r="C100" s="54" t="s">
        <v>436</v>
      </c>
      <c r="D100" s="54" t="s">
        <v>129</v>
      </c>
      <c r="E100" s="55" t="s">
        <v>366</v>
      </c>
      <c r="F100" s="53" t="s">
        <v>13</v>
      </c>
      <c r="G100" s="56"/>
      <c r="H100" s="57">
        <f t="shared" si="3"/>
        <v>988929</v>
      </c>
      <c r="I100" s="133" t="s">
        <v>68</v>
      </c>
      <c r="J100" s="134">
        <f>VLOOKUP(I100,'Money Won'!$1:$1048576,2,FALSE)</f>
        <v>503500</v>
      </c>
      <c r="K100" s="135" t="s">
        <v>63</v>
      </c>
      <c r="L100" s="134">
        <f>VLOOKUP(K100,'Money Won'!$1:$1048576,2,FALSE)</f>
        <v>0</v>
      </c>
      <c r="M100" s="135" t="s">
        <v>76</v>
      </c>
      <c r="N100" s="134">
        <f>VLOOKUP(M100,'Money Won'!$1:$1048576,2,FALSE)</f>
        <v>36925</v>
      </c>
      <c r="O100" s="126" t="s">
        <v>158</v>
      </c>
      <c r="P100" s="127">
        <f>VLOOKUP(O100,'Money Won'!$1:$1048576,2,FALSE)</f>
        <v>0</v>
      </c>
      <c r="Q100" s="128" t="s">
        <v>92</v>
      </c>
      <c r="R100" s="127">
        <f>VLOOKUP(Q100,'Money Won'!$1:$1048576,2,FALSE)</f>
        <v>26467</v>
      </c>
      <c r="S100" s="129" t="s">
        <v>265</v>
      </c>
      <c r="T100" s="127">
        <f>VLOOKUP(S100,'Money Won'!$1:$1048576,2,FALSE)</f>
        <v>28317</v>
      </c>
      <c r="U100" s="122" t="s">
        <v>160</v>
      </c>
      <c r="V100" s="123">
        <f>VLOOKUP(U100,'Money Won'!$1:$1048576,2,FALSE)</f>
        <v>91350</v>
      </c>
      <c r="W100" s="122" t="s">
        <v>267</v>
      </c>
      <c r="X100" s="123">
        <f>VLOOKUP(W100,'Money Won'!$1:$1048576,2,FALSE)</f>
        <v>26467</v>
      </c>
      <c r="Y100" s="122" t="s">
        <v>255</v>
      </c>
      <c r="Z100" s="123">
        <f>VLOOKUP(Y100,'Money Won'!$1:$1048576,2,FALSE)</f>
        <v>56278</v>
      </c>
      <c r="AA100" s="116" t="s">
        <v>98</v>
      </c>
      <c r="AB100" s="117">
        <f>VLOOKUP(AA100,'Money Won'!$1:$1048576,2,FALSE)</f>
        <v>91350</v>
      </c>
      <c r="AC100" s="118" t="s">
        <v>281</v>
      </c>
      <c r="AD100" s="117">
        <f>VLOOKUP(AC100,'Money Won'!$1:$1048576,2,FALSE)</f>
        <v>0</v>
      </c>
      <c r="AE100" s="118" t="s">
        <v>293</v>
      </c>
      <c r="AF100" s="117">
        <f>VLOOKUP(AE100,'Money Won'!$1:$1048576,2,FALSE)</f>
        <v>0</v>
      </c>
      <c r="AG100" s="111" t="s">
        <v>327</v>
      </c>
      <c r="AH100" s="112">
        <f>VLOOKUP(AG100,'Money Won'!$1:$1048576,2,FALSE)</f>
        <v>91350</v>
      </c>
      <c r="AI100" s="113" t="s">
        <v>306</v>
      </c>
      <c r="AJ100" s="112">
        <f>VLOOKUP(AI100,'Money Won'!$1:$1048576,2,FALSE)</f>
        <v>36925</v>
      </c>
      <c r="AK100" s="113" t="s">
        <v>308</v>
      </c>
      <c r="AL100" s="112">
        <f>VLOOKUP(AK100,'Money Won'!$1:$1048576,2,FALSE)</f>
        <v>0</v>
      </c>
    </row>
    <row r="101" spans="1:38" x14ac:dyDescent="0.2">
      <c r="A101" s="53">
        <v>100</v>
      </c>
      <c r="B101" s="54" t="s">
        <v>212</v>
      </c>
      <c r="C101" s="54" t="s">
        <v>358</v>
      </c>
      <c r="D101" s="54" t="s">
        <v>212</v>
      </c>
      <c r="E101" s="55" t="s">
        <v>174</v>
      </c>
      <c r="F101" s="53" t="s">
        <v>13</v>
      </c>
      <c r="G101" s="56"/>
      <c r="H101" s="57">
        <f t="shared" si="3"/>
        <v>982251</v>
      </c>
      <c r="I101" s="133" t="s">
        <v>68</v>
      </c>
      <c r="J101" s="134">
        <f>VLOOKUP(I101,'Money Won'!$1:$1048576,2,FALSE)</f>
        <v>503500</v>
      </c>
      <c r="K101" s="135" t="s">
        <v>63</v>
      </c>
      <c r="L101" s="134">
        <f>VLOOKUP(K101,'Money Won'!$1:$1048576,2,FALSE)</f>
        <v>0</v>
      </c>
      <c r="M101" s="135" t="s">
        <v>58</v>
      </c>
      <c r="N101" s="134">
        <f>VLOOKUP(M101,'Money Won'!$1:$1048576,2,FALSE)</f>
        <v>171700</v>
      </c>
      <c r="O101" s="126" t="s">
        <v>158</v>
      </c>
      <c r="P101" s="127">
        <f>VLOOKUP(O101,'Money Won'!$1:$1048576,2,FALSE)</f>
        <v>0</v>
      </c>
      <c r="Q101" s="128" t="s">
        <v>92</v>
      </c>
      <c r="R101" s="127">
        <f>VLOOKUP(Q101,'Money Won'!$1:$1048576,2,FALSE)</f>
        <v>26467</v>
      </c>
      <c r="S101" s="129" t="s">
        <v>265</v>
      </c>
      <c r="T101" s="127">
        <f>VLOOKUP(S101,'Money Won'!$1:$1048576,2,FALSE)</f>
        <v>28317</v>
      </c>
      <c r="U101" s="122" t="s">
        <v>160</v>
      </c>
      <c r="V101" s="123">
        <f>VLOOKUP(U101,'Money Won'!$1:$1048576,2,FALSE)</f>
        <v>91350</v>
      </c>
      <c r="W101" s="122" t="s">
        <v>270</v>
      </c>
      <c r="X101" s="123">
        <f>VLOOKUP(W101,'Money Won'!$1:$1048576,2,FALSE)</f>
        <v>28317</v>
      </c>
      <c r="Y101" s="122" t="s">
        <v>94</v>
      </c>
      <c r="Z101" s="123">
        <f>VLOOKUP(Y101,'Money Won'!$1:$1048576,2,FALSE)</f>
        <v>69875</v>
      </c>
      <c r="AA101" s="116" t="s">
        <v>283</v>
      </c>
      <c r="AB101" s="117">
        <f>VLOOKUP(AA101,'Money Won'!$1:$1048576,2,FALSE)</f>
        <v>0</v>
      </c>
      <c r="AC101" s="118" t="s">
        <v>295</v>
      </c>
      <c r="AD101" s="117">
        <f>VLOOKUP(AC101,'Money Won'!$1:$1048576,2,FALSE)</f>
        <v>25800</v>
      </c>
      <c r="AE101" s="118" t="s">
        <v>297</v>
      </c>
      <c r="AF101" s="117">
        <f>VLOOKUP(AE101,'Money Won'!$1:$1048576,2,FALSE)</f>
        <v>0</v>
      </c>
      <c r="AG101" s="111" t="s">
        <v>325</v>
      </c>
      <c r="AH101" s="112">
        <f>VLOOKUP(AG101,'Money Won'!$1:$1048576,2,FALSE)</f>
        <v>0</v>
      </c>
      <c r="AI101" s="113" t="s">
        <v>306</v>
      </c>
      <c r="AJ101" s="112">
        <f>VLOOKUP(AI101,'Money Won'!$1:$1048576,2,FALSE)</f>
        <v>36925</v>
      </c>
      <c r="AK101" s="113" t="s">
        <v>322</v>
      </c>
      <c r="AL101" s="112">
        <f>VLOOKUP(AK101,'Money Won'!$1:$1048576,2,FALSE)</f>
        <v>0</v>
      </c>
    </row>
    <row r="102" spans="1:38" x14ac:dyDescent="0.2">
      <c r="A102" s="53">
        <v>101</v>
      </c>
      <c r="B102" s="54" t="s">
        <v>126</v>
      </c>
      <c r="C102" s="54" t="s">
        <v>430</v>
      </c>
      <c r="D102" s="54" t="s">
        <v>126</v>
      </c>
      <c r="E102" s="55"/>
      <c r="F102" s="53"/>
      <c r="G102" s="56"/>
      <c r="H102" s="57">
        <f t="shared" si="3"/>
        <v>980730</v>
      </c>
      <c r="I102" s="133" t="s">
        <v>65</v>
      </c>
      <c r="J102" s="134">
        <f>VLOOKUP(I102,'Money Won'!$1:$1048576,2,FALSE)</f>
        <v>0</v>
      </c>
      <c r="K102" s="135" t="s">
        <v>69</v>
      </c>
      <c r="L102" s="134">
        <f>VLOOKUP(K102,'Money Won'!$1:$1048576,2,FALSE)</f>
        <v>171700</v>
      </c>
      <c r="M102" s="135" t="s">
        <v>62</v>
      </c>
      <c r="N102" s="134">
        <f>VLOOKUP(M102,'Money Won'!$1:$1048576,2,FALSE)</f>
        <v>313000</v>
      </c>
      <c r="O102" s="126" t="s">
        <v>59</v>
      </c>
      <c r="P102" s="127">
        <f>VLOOKUP(O102,'Money Won'!$1:$1048576,2,FALSE)</f>
        <v>223000</v>
      </c>
      <c r="Q102" s="128" t="s">
        <v>50</v>
      </c>
      <c r="R102" s="127">
        <f>VLOOKUP(Q102,'Money Won'!$1:$1048576,2,FALSE)</f>
        <v>28317</v>
      </c>
      <c r="S102" s="129" t="s">
        <v>91</v>
      </c>
      <c r="T102" s="127">
        <f>VLOOKUP(S102,'Money Won'!$1:$1048576,2,FALSE)</f>
        <v>0</v>
      </c>
      <c r="U102" s="122" t="s">
        <v>161</v>
      </c>
      <c r="V102" s="123">
        <f>VLOOKUP(U102,'Money Won'!$1:$1048576,2,FALSE)</f>
        <v>36925</v>
      </c>
      <c r="W102" s="122" t="s">
        <v>93</v>
      </c>
      <c r="X102" s="123">
        <f>VLOOKUP(W102,'Money Won'!$1:$1048576,2,FALSE)</f>
        <v>0</v>
      </c>
      <c r="Y102" s="122" t="s">
        <v>157</v>
      </c>
      <c r="Z102" s="123">
        <f>VLOOKUP(Y102,'Money Won'!$1:$1048576,2,FALSE)</f>
        <v>0</v>
      </c>
      <c r="AA102" s="116" t="s">
        <v>98</v>
      </c>
      <c r="AB102" s="117">
        <f>VLOOKUP(AA102,'Money Won'!$1:$1048576,2,FALSE)</f>
        <v>91350</v>
      </c>
      <c r="AC102" s="118" t="s">
        <v>289</v>
      </c>
      <c r="AD102" s="117">
        <f>VLOOKUP(AC102,'Money Won'!$1:$1048576,2,FALSE)</f>
        <v>25088</v>
      </c>
      <c r="AE102" s="118" t="s">
        <v>291</v>
      </c>
      <c r="AF102" s="117">
        <f>VLOOKUP(AE102,'Money Won'!$1:$1048576,2,FALSE)</f>
        <v>0</v>
      </c>
      <c r="AG102" s="111" t="s">
        <v>305</v>
      </c>
      <c r="AH102" s="112">
        <f>VLOOKUP(AG102,'Money Won'!$1:$1048576,2,FALSE)</f>
        <v>0</v>
      </c>
      <c r="AI102" s="113" t="s">
        <v>325</v>
      </c>
      <c r="AJ102" s="112">
        <f>VLOOKUP(AI102,'Money Won'!$1:$1048576,2,FALSE)</f>
        <v>0</v>
      </c>
      <c r="AK102" s="113" t="s">
        <v>327</v>
      </c>
      <c r="AL102" s="112">
        <f>VLOOKUP(AK102,'Money Won'!$1:$1048576,2,FALSE)</f>
        <v>91350</v>
      </c>
    </row>
    <row r="103" spans="1:38" x14ac:dyDescent="0.2">
      <c r="A103" s="53">
        <v>102</v>
      </c>
      <c r="B103" s="54" t="s">
        <v>491</v>
      </c>
      <c r="C103" s="54" t="s">
        <v>490</v>
      </c>
      <c r="D103" s="54" t="s">
        <v>491</v>
      </c>
      <c r="E103" s="55" t="s">
        <v>174</v>
      </c>
      <c r="F103" s="53" t="s">
        <v>13</v>
      </c>
      <c r="G103" s="56"/>
      <c r="H103" s="57">
        <f t="shared" si="3"/>
        <v>969105</v>
      </c>
      <c r="I103" s="133" t="s">
        <v>68</v>
      </c>
      <c r="J103" s="134">
        <f>VLOOKUP(I103,'Money Won'!$1:$1048576,2,FALSE)</f>
        <v>503500</v>
      </c>
      <c r="K103" s="135" t="s">
        <v>63</v>
      </c>
      <c r="L103" s="134">
        <f>VLOOKUP(K103,'Money Won'!$1:$1048576,2,FALSE)</f>
        <v>0</v>
      </c>
      <c r="M103" s="135" t="s">
        <v>76</v>
      </c>
      <c r="N103" s="134">
        <f>VLOOKUP(M103,'Money Won'!$1:$1048576,2,FALSE)</f>
        <v>36925</v>
      </c>
      <c r="O103" s="126" t="s">
        <v>265</v>
      </c>
      <c r="P103" s="127">
        <f>VLOOKUP(O103,'Money Won'!$1:$1048576,2,FALSE)</f>
        <v>28317</v>
      </c>
      <c r="Q103" s="128" t="s">
        <v>75</v>
      </c>
      <c r="R103" s="127">
        <f>VLOOKUP(Q103,'Money Won'!$1:$1048576,2,FALSE)</f>
        <v>0</v>
      </c>
      <c r="S103" s="129" t="s">
        <v>91</v>
      </c>
      <c r="T103" s="127">
        <f>VLOOKUP(S103,'Money Won'!$1:$1048576,2,FALSE)</f>
        <v>0</v>
      </c>
      <c r="U103" s="122" t="s">
        <v>160</v>
      </c>
      <c r="V103" s="123">
        <f>VLOOKUP(U103,'Money Won'!$1:$1048576,2,FALSE)</f>
        <v>91350</v>
      </c>
      <c r="W103" s="122" t="s">
        <v>162</v>
      </c>
      <c r="X103" s="123">
        <f>VLOOKUP(W103,'Money Won'!$1:$1048576,2,FALSE)</f>
        <v>126313</v>
      </c>
      <c r="Y103" s="122" t="s">
        <v>87</v>
      </c>
      <c r="Z103" s="123">
        <f>VLOOKUP(Y103,'Money Won'!$1:$1048576,2,FALSE)</f>
        <v>0</v>
      </c>
      <c r="AA103" s="116" t="s">
        <v>98</v>
      </c>
      <c r="AB103" s="117">
        <f>VLOOKUP(AA103,'Money Won'!$1:$1048576,2,FALSE)</f>
        <v>91350</v>
      </c>
      <c r="AC103" s="118" t="s">
        <v>281</v>
      </c>
      <c r="AD103" s="117">
        <f>VLOOKUP(AC103,'Money Won'!$1:$1048576,2,FALSE)</f>
        <v>0</v>
      </c>
      <c r="AE103" s="118" t="s">
        <v>297</v>
      </c>
      <c r="AF103" s="117">
        <f>VLOOKUP(AE103,'Money Won'!$1:$1048576,2,FALSE)</f>
        <v>0</v>
      </c>
      <c r="AG103" s="111" t="s">
        <v>305</v>
      </c>
      <c r="AH103" s="112">
        <f>VLOOKUP(AG103,'Money Won'!$1:$1048576,2,FALSE)</f>
        <v>0</v>
      </c>
      <c r="AI103" s="113" t="s">
        <v>307</v>
      </c>
      <c r="AJ103" s="112">
        <f>VLOOKUP(AI103,'Money Won'!$1:$1048576,2,FALSE)</f>
        <v>0</v>
      </c>
      <c r="AK103" s="113" t="s">
        <v>327</v>
      </c>
      <c r="AL103" s="112">
        <f>VLOOKUP(AK103,'Money Won'!$1:$1048576,2,FALSE)</f>
        <v>91350</v>
      </c>
    </row>
    <row r="104" spans="1:38" x14ac:dyDescent="0.2">
      <c r="A104" s="53">
        <v>103</v>
      </c>
      <c r="B104" s="54" t="s">
        <v>197</v>
      </c>
      <c r="C104" s="54" t="s">
        <v>451</v>
      </c>
      <c r="D104" s="54" t="s">
        <v>197</v>
      </c>
      <c r="E104" s="55" t="s">
        <v>174</v>
      </c>
      <c r="F104" s="53" t="s">
        <v>13</v>
      </c>
      <c r="G104" s="56"/>
      <c r="H104" s="57">
        <f t="shared" si="3"/>
        <v>965716</v>
      </c>
      <c r="I104" s="133" t="s">
        <v>68</v>
      </c>
      <c r="J104" s="134">
        <f>VLOOKUP(I104,'Money Won'!$1:$1048576,2,FALSE)</f>
        <v>503500</v>
      </c>
      <c r="K104" s="135" t="s">
        <v>65</v>
      </c>
      <c r="L104" s="134">
        <f>VLOOKUP(K104,'Money Won'!$1:$1048576,2,FALSE)</f>
        <v>0</v>
      </c>
      <c r="M104" s="135" t="s">
        <v>83</v>
      </c>
      <c r="N104" s="134">
        <f>VLOOKUP(M104,'Money Won'!$1:$1048576,2,FALSE)</f>
        <v>36925</v>
      </c>
      <c r="O104" s="126" t="s">
        <v>158</v>
      </c>
      <c r="P104" s="127">
        <f>VLOOKUP(O104,'Money Won'!$1:$1048576,2,FALSE)</f>
        <v>0</v>
      </c>
      <c r="Q104" s="128" t="s">
        <v>75</v>
      </c>
      <c r="R104" s="127">
        <f>VLOOKUP(Q104,'Money Won'!$1:$1048576,2,FALSE)</f>
        <v>0</v>
      </c>
      <c r="S104" s="129" t="s">
        <v>258</v>
      </c>
      <c r="T104" s="127">
        <f>VLOOKUP(S104,'Money Won'!$1:$1048576,2,FALSE)</f>
        <v>56278</v>
      </c>
      <c r="U104" s="122" t="s">
        <v>160</v>
      </c>
      <c r="V104" s="123">
        <f>VLOOKUP(U104,'Money Won'!$1:$1048576,2,FALSE)</f>
        <v>91350</v>
      </c>
      <c r="W104" s="122" t="s">
        <v>165</v>
      </c>
      <c r="X104" s="123">
        <f>VLOOKUP(W104,'Money Won'!$1:$1048576,2,FALSE)</f>
        <v>25088</v>
      </c>
      <c r="Y104" s="122" t="s">
        <v>94</v>
      </c>
      <c r="Z104" s="123">
        <f>VLOOKUP(Y104,'Money Won'!$1:$1048576,2,FALSE)</f>
        <v>69875</v>
      </c>
      <c r="AA104" s="116" t="s">
        <v>98</v>
      </c>
      <c r="AB104" s="117">
        <f>VLOOKUP(AA104,'Money Won'!$1:$1048576,2,FALSE)</f>
        <v>91350</v>
      </c>
      <c r="AC104" s="118" t="s">
        <v>281</v>
      </c>
      <c r="AD104" s="117">
        <f>VLOOKUP(AC104,'Money Won'!$1:$1048576,2,FALSE)</f>
        <v>0</v>
      </c>
      <c r="AE104" s="118" t="s">
        <v>300</v>
      </c>
      <c r="AF104" s="117">
        <f>VLOOKUP(AE104,'Money Won'!$1:$1048576,2,FALSE)</f>
        <v>0</v>
      </c>
      <c r="AG104" s="111" t="s">
        <v>327</v>
      </c>
      <c r="AH104" s="112">
        <f>VLOOKUP(AG104,'Money Won'!$1:$1048576,2,FALSE)</f>
        <v>91350</v>
      </c>
      <c r="AI104" s="113" t="s">
        <v>319</v>
      </c>
      <c r="AJ104" s="112">
        <f>VLOOKUP(AI104,'Money Won'!$1:$1048576,2,FALSE)</f>
        <v>0</v>
      </c>
      <c r="AK104" s="113" t="s">
        <v>308</v>
      </c>
      <c r="AL104" s="112">
        <f>VLOOKUP(AK104,'Money Won'!$1:$1048576,2,FALSE)</f>
        <v>0</v>
      </c>
    </row>
    <row r="105" spans="1:38" x14ac:dyDescent="0.2">
      <c r="A105" s="53">
        <v>104</v>
      </c>
      <c r="B105" s="54" t="s">
        <v>134</v>
      </c>
      <c r="C105" s="54" t="s">
        <v>456</v>
      </c>
      <c r="D105" s="54" t="s">
        <v>457</v>
      </c>
      <c r="E105" s="55" t="s">
        <v>174</v>
      </c>
      <c r="F105" s="53" t="s">
        <v>13</v>
      </c>
      <c r="G105" s="56"/>
      <c r="H105" s="57">
        <f t="shared" si="3"/>
        <v>965047</v>
      </c>
      <c r="I105" s="133" t="s">
        <v>78</v>
      </c>
      <c r="J105" s="134">
        <f>VLOOKUP(I105,'Money Won'!$1:$1048576,2,FALSE)</f>
        <v>36925</v>
      </c>
      <c r="K105" s="135" t="s">
        <v>83</v>
      </c>
      <c r="L105" s="134">
        <f>VLOOKUP(K105,'Money Won'!$1:$1048576,2,FALSE)</f>
        <v>36925</v>
      </c>
      <c r="M105" s="135" t="s">
        <v>69</v>
      </c>
      <c r="N105" s="134">
        <f>VLOOKUP(M105,'Money Won'!$1:$1048576,2,FALSE)</f>
        <v>171700</v>
      </c>
      <c r="O105" s="126" t="s">
        <v>263</v>
      </c>
      <c r="P105" s="127">
        <f>VLOOKUP(O105,'Money Won'!$1:$1048576,2,FALSE)</f>
        <v>24625</v>
      </c>
      <c r="Q105" s="128" t="s">
        <v>77</v>
      </c>
      <c r="R105" s="127">
        <f>VLOOKUP(Q105,'Money Won'!$1:$1048576,2,FALSE)</f>
        <v>91350</v>
      </c>
      <c r="S105" s="129" t="s">
        <v>158</v>
      </c>
      <c r="T105" s="127">
        <f>VLOOKUP(S105,'Money Won'!$1:$1048576,2,FALSE)</f>
        <v>0</v>
      </c>
      <c r="U105" s="122" t="s">
        <v>162</v>
      </c>
      <c r="V105" s="123">
        <f>VLOOKUP(U105,'Money Won'!$1:$1048576,2,FALSE)</f>
        <v>126313</v>
      </c>
      <c r="W105" s="122" t="s">
        <v>267</v>
      </c>
      <c r="X105" s="123">
        <f>VLOOKUP(W105,'Money Won'!$1:$1048576,2,FALSE)</f>
        <v>26467</v>
      </c>
      <c r="Y105" s="122" t="s">
        <v>94</v>
      </c>
      <c r="Z105" s="123">
        <f>VLOOKUP(Y105,'Money Won'!$1:$1048576,2,FALSE)</f>
        <v>69875</v>
      </c>
      <c r="AA105" s="116" t="s">
        <v>98</v>
      </c>
      <c r="AB105" s="117">
        <f>VLOOKUP(AA105,'Money Won'!$1:$1048576,2,FALSE)</f>
        <v>91350</v>
      </c>
      <c r="AC105" s="118" t="s">
        <v>301</v>
      </c>
      <c r="AD105" s="117">
        <f>VLOOKUP(AC105,'Money Won'!$1:$1048576,2,FALSE)</f>
        <v>171700</v>
      </c>
      <c r="AE105" s="118" t="s">
        <v>291</v>
      </c>
      <c r="AF105" s="117">
        <f>VLOOKUP(AE105,'Money Won'!$1:$1048576,2,FALSE)</f>
        <v>0</v>
      </c>
      <c r="AG105" s="111" t="s">
        <v>304</v>
      </c>
      <c r="AH105" s="112">
        <f>VLOOKUP(AG105,'Money Won'!$1:$1048576,2,FALSE)</f>
        <v>26467</v>
      </c>
      <c r="AI105" s="113" t="s">
        <v>308</v>
      </c>
      <c r="AJ105" s="112">
        <f>VLOOKUP(AI105,'Money Won'!$1:$1048576,2,FALSE)</f>
        <v>0</v>
      </c>
      <c r="AK105" s="113" t="s">
        <v>327</v>
      </c>
      <c r="AL105" s="112">
        <f>VLOOKUP(AK105,'Money Won'!$1:$1048576,2,FALSE)</f>
        <v>91350</v>
      </c>
    </row>
    <row r="106" spans="1:38" x14ac:dyDescent="0.2">
      <c r="A106" s="53">
        <v>105</v>
      </c>
      <c r="B106" s="54" t="s">
        <v>234</v>
      </c>
      <c r="C106" s="54" t="s">
        <v>421</v>
      </c>
      <c r="D106" s="54" t="s">
        <v>126</v>
      </c>
      <c r="E106" s="55"/>
      <c r="F106" s="53"/>
      <c r="G106" s="56"/>
      <c r="H106" s="57">
        <f t="shared" si="3"/>
        <v>965024</v>
      </c>
      <c r="I106" s="133" t="s">
        <v>68</v>
      </c>
      <c r="J106" s="134">
        <f>VLOOKUP(I106,'Money Won'!$1:$1048576,2,FALSE)</f>
        <v>503500</v>
      </c>
      <c r="K106" s="135" t="s">
        <v>65</v>
      </c>
      <c r="L106" s="134">
        <f>VLOOKUP(K106,'Money Won'!$1:$1048576,2,FALSE)</f>
        <v>0</v>
      </c>
      <c r="M106" s="135" t="s">
        <v>63</v>
      </c>
      <c r="N106" s="134">
        <f>VLOOKUP(M106,'Money Won'!$1:$1048576,2,FALSE)</f>
        <v>0</v>
      </c>
      <c r="O106" s="126" t="s">
        <v>158</v>
      </c>
      <c r="P106" s="127">
        <f>VLOOKUP(O106,'Money Won'!$1:$1048576,2,FALSE)</f>
        <v>0</v>
      </c>
      <c r="Q106" s="128" t="s">
        <v>75</v>
      </c>
      <c r="R106" s="127">
        <f>VLOOKUP(Q106,'Money Won'!$1:$1048576,2,FALSE)</f>
        <v>0</v>
      </c>
      <c r="S106" s="129" t="s">
        <v>92</v>
      </c>
      <c r="T106" s="127">
        <f>VLOOKUP(S106,'Money Won'!$1:$1048576,2,FALSE)</f>
        <v>26467</v>
      </c>
      <c r="U106" s="122" t="s">
        <v>94</v>
      </c>
      <c r="V106" s="123">
        <f>VLOOKUP(U106,'Money Won'!$1:$1048576,2,FALSE)</f>
        <v>69875</v>
      </c>
      <c r="W106" s="122" t="s">
        <v>162</v>
      </c>
      <c r="X106" s="123">
        <f>VLOOKUP(W106,'Money Won'!$1:$1048576,2,FALSE)</f>
        <v>126313</v>
      </c>
      <c r="Y106" s="122" t="s">
        <v>95</v>
      </c>
      <c r="Z106" s="123">
        <f>VLOOKUP(Y106,'Money Won'!$1:$1048576,2,FALSE)</f>
        <v>56278</v>
      </c>
      <c r="AA106" s="116" t="s">
        <v>297</v>
      </c>
      <c r="AB106" s="117">
        <f>VLOOKUP(AA106,'Money Won'!$1:$1048576,2,FALSE)</f>
        <v>0</v>
      </c>
      <c r="AC106" s="118" t="s">
        <v>285</v>
      </c>
      <c r="AD106" s="117">
        <f>VLOOKUP(AC106,'Money Won'!$1:$1048576,2,FALSE)</f>
        <v>0</v>
      </c>
      <c r="AE106" s="118" t="s">
        <v>288</v>
      </c>
      <c r="AF106" s="117">
        <f>VLOOKUP(AE106,'Money Won'!$1:$1048576,2,FALSE)</f>
        <v>56278</v>
      </c>
      <c r="AG106" s="111" t="s">
        <v>324</v>
      </c>
      <c r="AH106" s="112">
        <f>VLOOKUP(AG106,'Money Won'!$1:$1048576,2,FALSE)</f>
        <v>126313</v>
      </c>
      <c r="AI106" s="113" t="s">
        <v>319</v>
      </c>
      <c r="AJ106" s="112">
        <f>VLOOKUP(AI106,'Money Won'!$1:$1048576,2,FALSE)</f>
        <v>0</v>
      </c>
      <c r="AK106" s="113" t="s">
        <v>322</v>
      </c>
      <c r="AL106" s="112">
        <f>VLOOKUP(AK106,'Money Won'!$1:$1048576,2,FALSE)</f>
        <v>0</v>
      </c>
    </row>
    <row r="107" spans="1:38" x14ac:dyDescent="0.2">
      <c r="A107" s="53">
        <v>106</v>
      </c>
      <c r="B107" s="54" t="s">
        <v>247</v>
      </c>
      <c r="C107" s="54" t="s">
        <v>408</v>
      </c>
      <c r="D107" s="54" t="s">
        <v>409</v>
      </c>
      <c r="E107" s="55" t="s">
        <v>174</v>
      </c>
      <c r="F107" s="53" t="s">
        <v>13</v>
      </c>
      <c r="G107" s="56"/>
      <c r="H107" s="57">
        <f t="shared" si="3"/>
        <v>963876</v>
      </c>
      <c r="I107" s="133" t="s">
        <v>55</v>
      </c>
      <c r="J107" s="134">
        <f>VLOOKUP(I107,'Money Won'!$1:$1048576,2,FALSE)</f>
        <v>171700</v>
      </c>
      <c r="K107" s="135" t="s">
        <v>51</v>
      </c>
      <c r="L107" s="134">
        <f>VLOOKUP(K107,'Money Won'!$1:$1048576,2,FALSE)</f>
        <v>28317</v>
      </c>
      <c r="M107" s="135" t="s">
        <v>155</v>
      </c>
      <c r="N107" s="134">
        <f>VLOOKUP(M107,'Money Won'!$1:$1048576,2,FALSE)</f>
        <v>0</v>
      </c>
      <c r="O107" s="126" t="s">
        <v>149</v>
      </c>
      <c r="P107" s="127">
        <f>VLOOKUP(O107,'Money Won'!$1:$1048576,2,FALSE)</f>
        <v>313000</v>
      </c>
      <c r="Q107" s="128" t="s">
        <v>66</v>
      </c>
      <c r="R107" s="127">
        <f>VLOOKUP(Q107,'Money Won'!$1:$1048576,2,FALSE)</f>
        <v>28317</v>
      </c>
      <c r="S107" s="129" t="s">
        <v>59</v>
      </c>
      <c r="T107" s="127">
        <f>VLOOKUP(S107,'Money Won'!$1:$1048576,2,FALSE)</f>
        <v>223000</v>
      </c>
      <c r="U107" s="122" t="s">
        <v>270</v>
      </c>
      <c r="V107" s="123">
        <f>VLOOKUP(U107,'Money Won'!$1:$1048576,2,FALSE)</f>
        <v>28317</v>
      </c>
      <c r="W107" s="122" t="s">
        <v>73</v>
      </c>
      <c r="X107" s="123">
        <f>VLOOKUP(W107,'Money Won'!$1:$1048576,2,FALSE)</f>
        <v>36925</v>
      </c>
      <c r="Y107" s="122" t="s">
        <v>267</v>
      </c>
      <c r="Z107" s="123">
        <f>VLOOKUP(Y107,'Money Won'!$1:$1048576,2,FALSE)</f>
        <v>26467</v>
      </c>
      <c r="AA107" s="116" t="s">
        <v>282</v>
      </c>
      <c r="AB107" s="117">
        <f>VLOOKUP(AA107,'Money Won'!$1:$1048576,2,FALSE)</f>
        <v>0</v>
      </c>
      <c r="AC107" s="118" t="s">
        <v>285</v>
      </c>
      <c r="AD107" s="117">
        <f>VLOOKUP(AC107,'Money Won'!$1:$1048576,2,FALSE)</f>
        <v>0</v>
      </c>
      <c r="AE107" s="118" t="s">
        <v>289</v>
      </c>
      <c r="AF107" s="117">
        <f>VLOOKUP(AE107,'Money Won'!$1:$1048576,2,FALSE)</f>
        <v>25088</v>
      </c>
      <c r="AG107" s="111" t="s">
        <v>303</v>
      </c>
      <c r="AH107" s="112">
        <f>VLOOKUP(AG107,'Money Won'!$1:$1048576,2,FALSE)</f>
        <v>56278</v>
      </c>
      <c r="AI107" s="113" t="s">
        <v>320</v>
      </c>
      <c r="AJ107" s="112">
        <f>VLOOKUP(AI107,'Money Won'!$1:$1048576,2,FALSE)</f>
        <v>0</v>
      </c>
      <c r="AK107" s="113" t="s">
        <v>304</v>
      </c>
      <c r="AL107" s="112">
        <f>VLOOKUP(AK107,'Money Won'!$1:$1048576,2,FALSE)</f>
        <v>26467</v>
      </c>
    </row>
    <row r="108" spans="1:38" x14ac:dyDescent="0.2">
      <c r="A108" s="53">
        <v>107</v>
      </c>
      <c r="B108" s="54" t="s">
        <v>193</v>
      </c>
      <c r="C108" s="54" t="s">
        <v>474</v>
      </c>
      <c r="D108" s="54" t="s">
        <v>473</v>
      </c>
      <c r="E108" s="55" t="s">
        <v>174</v>
      </c>
      <c r="F108" s="53" t="s">
        <v>13</v>
      </c>
      <c r="G108" s="56"/>
      <c r="H108" s="57">
        <f t="shared" si="3"/>
        <v>960141</v>
      </c>
      <c r="I108" s="133" t="s">
        <v>68</v>
      </c>
      <c r="J108" s="134">
        <f>VLOOKUP(I108,'Money Won'!$1:$1048576,2,FALSE)</f>
        <v>503500</v>
      </c>
      <c r="K108" s="135" t="s">
        <v>63</v>
      </c>
      <c r="L108" s="134">
        <f>VLOOKUP(K108,'Money Won'!$1:$1048576,2,FALSE)</f>
        <v>0</v>
      </c>
      <c r="M108" s="135" t="s">
        <v>52</v>
      </c>
      <c r="N108" s="134">
        <f>VLOOKUP(M108,'Money Won'!$1:$1048576,2,FALSE)</f>
        <v>91350</v>
      </c>
      <c r="O108" s="126" t="s">
        <v>158</v>
      </c>
      <c r="P108" s="127">
        <f>VLOOKUP(O108,'Money Won'!$1:$1048576,2,FALSE)</f>
        <v>0</v>
      </c>
      <c r="Q108" s="128" t="s">
        <v>75</v>
      </c>
      <c r="R108" s="127">
        <f>VLOOKUP(Q108,'Money Won'!$1:$1048576,2,FALSE)</f>
        <v>0</v>
      </c>
      <c r="S108" s="129" t="s">
        <v>91</v>
      </c>
      <c r="T108" s="127">
        <f>VLOOKUP(S108,'Money Won'!$1:$1048576,2,FALSE)</f>
        <v>0</v>
      </c>
      <c r="U108" s="122" t="s">
        <v>160</v>
      </c>
      <c r="V108" s="123">
        <f>VLOOKUP(U108,'Money Won'!$1:$1048576,2,FALSE)</f>
        <v>91350</v>
      </c>
      <c r="W108" s="122" t="s">
        <v>162</v>
      </c>
      <c r="X108" s="123">
        <f>VLOOKUP(W108,'Money Won'!$1:$1048576,2,FALSE)</f>
        <v>126313</v>
      </c>
      <c r="Y108" s="122" t="s">
        <v>276</v>
      </c>
      <c r="Z108" s="123">
        <f>VLOOKUP(Y108,'Money Won'!$1:$1048576,2,FALSE)</f>
        <v>0</v>
      </c>
      <c r="AA108" s="116" t="s">
        <v>299</v>
      </c>
      <c r="AB108" s="117">
        <f>VLOOKUP(AA108,'Money Won'!$1:$1048576,2,FALSE)</f>
        <v>0</v>
      </c>
      <c r="AC108" s="118" t="s">
        <v>288</v>
      </c>
      <c r="AD108" s="117">
        <f>VLOOKUP(AC108,'Money Won'!$1:$1048576,2,FALSE)</f>
        <v>56278</v>
      </c>
      <c r="AE108" s="118" t="s">
        <v>170</v>
      </c>
      <c r="AF108" s="117">
        <f>VLOOKUP(AE108,'Money Won'!$1:$1048576,2,FALSE)</f>
        <v>0</v>
      </c>
      <c r="AG108" s="111" t="s">
        <v>327</v>
      </c>
      <c r="AH108" s="112">
        <f>VLOOKUP(AG108,'Money Won'!$1:$1048576,2,FALSE)</f>
        <v>91350</v>
      </c>
      <c r="AI108" s="113" t="s">
        <v>319</v>
      </c>
      <c r="AJ108" s="112">
        <f>VLOOKUP(AI108,'Money Won'!$1:$1048576,2,FALSE)</f>
        <v>0</v>
      </c>
      <c r="AK108" s="113" t="s">
        <v>322</v>
      </c>
      <c r="AL108" s="112">
        <f>VLOOKUP(AK108,'Money Won'!$1:$1048576,2,FALSE)</f>
        <v>0</v>
      </c>
    </row>
    <row r="109" spans="1:38" x14ac:dyDescent="0.2">
      <c r="A109" s="53">
        <v>108</v>
      </c>
      <c r="B109" s="54" t="s">
        <v>376</v>
      </c>
      <c r="C109" s="54" t="s">
        <v>375</v>
      </c>
      <c r="D109" s="54" t="s">
        <v>376</v>
      </c>
      <c r="E109" s="55" t="s">
        <v>174</v>
      </c>
      <c r="F109" s="53" t="s">
        <v>13</v>
      </c>
      <c r="G109" s="56"/>
      <c r="H109" s="57">
        <f t="shared" si="3"/>
        <v>951462</v>
      </c>
      <c r="I109" s="133" t="s">
        <v>68</v>
      </c>
      <c r="J109" s="134">
        <f>VLOOKUP(I109,'Money Won'!$1:$1048576,2,FALSE)</f>
        <v>503500</v>
      </c>
      <c r="K109" s="135" t="s">
        <v>55</v>
      </c>
      <c r="L109" s="134">
        <f>VLOOKUP(K109,'Money Won'!$1:$1048576,2,FALSE)</f>
        <v>171700</v>
      </c>
      <c r="M109" s="135" t="s">
        <v>83</v>
      </c>
      <c r="N109" s="134">
        <f>VLOOKUP(M109,'Money Won'!$1:$1048576,2,FALSE)</f>
        <v>36925</v>
      </c>
      <c r="O109" s="126" t="s">
        <v>158</v>
      </c>
      <c r="P109" s="127">
        <f>VLOOKUP(O109,'Money Won'!$1:$1048576,2,FALSE)</f>
        <v>0</v>
      </c>
      <c r="Q109" s="128" t="s">
        <v>258</v>
      </c>
      <c r="R109" s="127">
        <f>VLOOKUP(Q109,'Money Won'!$1:$1048576,2,FALSE)</f>
        <v>56278</v>
      </c>
      <c r="S109" s="129" t="s">
        <v>265</v>
      </c>
      <c r="T109" s="127">
        <f>VLOOKUP(S109,'Money Won'!$1:$1048576,2,FALSE)</f>
        <v>28317</v>
      </c>
      <c r="U109" s="122" t="s">
        <v>160</v>
      </c>
      <c r="V109" s="123">
        <f>VLOOKUP(U109,'Money Won'!$1:$1048576,2,FALSE)</f>
        <v>91350</v>
      </c>
      <c r="W109" s="122" t="s">
        <v>276</v>
      </c>
      <c r="X109" s="123">
        <f>VLOOKUP(W109,'Money Won'!$1:$1048576,2,FALSE)</f>
        <v>0</v>
      </c>
      <c r="Y109" s="122" t="s">
        <v>273</v>
      </c>
      <c r="Z109" s="123">
        <f>VLOOKUP(Y109,'Money Won'!$1:$1048576,2,FALSE)</f>
        <v>0</v>
      </c>
      <c r="AA109" s="116" t="s">
        <v>284</v>
      </c>
      <c r="AB109" s="117">
        <f>VLOOKUP(AA109,'Money Won'!$1:$1048576,2,FALSE)</f>
        <v>0</v>
      </c>
      <c r="AC109" s="118" t="s">
        <v>290</v>
      </c>
      <c r="AD109" s="117">
        <f>VLOOKUP(AC109,'Money Won'!$1:$1048576,2,FALSE)</f>
        <v>26467</v>
      </c>
      <c r="AE109" s="118" t="s">
        <v>293</v>
      </c>
      <c r="AF109" s="117">
        <f>VLOOKUP(AE109,'Money Won'!$1:$1048576,2,FALSE)</f>
        <v>0</v>
      </c>
      <c r="AG109" s="111" t="s">
        <v>307</v>
      </c>
      <c r="AH109" s="112">
        <f>VLOOKUP(AG109,'Money Won'!$1:$1048576,2,FALSE)</f>
        <v>0</v>
      </c>
      <c r="AI109" s="113" t="s">
        <v>319</v>
      </c>
      <c r="AJ109" s="112">
        <f>VLOOKUP(AI109,'Money Won'!$1:$1048576,2,FALSE)</f>
        <v>0</v>
      </c>
      <c r="AK109" s="113" t="s">
        <v>306</v>
      </c>
      <c r="AL109" s="112">
        <f>VLOOKUP(AK109,'Money Won'!$1:$1048576,2,FALSE)</f>
        <v>36925</v>
      </c>
    </row>
    <row r="110" spans="1:38" x14ac:dyDescent="0.2">
      <c r="A110" s="53">
        <v>109</v>
      </c>
      <c r="B110" s="54" t="s">
        <v>223</v>
      </c>
      <c r="C110" s="54" t="s">
        <v>517</v>
      </c>
      <c r="D110" s="54" t="s">
        <v>518</v>
      </c>
      <c r="E110" s="55" t="s">
        <v>174</v>
      </c>
      <c r="F110" s="53" t="s">
        <v>13</v>
      </c>
      <c r="G110" s="56"/>
      <c r="H110" s="57">
        <f t="shared" si="3"/>
        <v>951228</v>
      </c>
      <c r="I110" s="133" t="s">
        <v>68</v>
      </c>
      <c r="J110" s="134">
        <f>VLOOKUP(I110,'Money Won'!$1:$1048576,2,FALSE)</f>
        <v>503500</v>
      </c>
      <c r="K110" s="135" t="s">
        <v>83</v>
      </c>
      <c r="L110" s="134">
        <f>VLOOKUP(K110,'Money Won'!$1:$1048576,2,FALSE)</f>
        <v>36925</v>
      </c>
      <c r="M110" s="135" t="s">
        <v>65</v>
      </c>
      <c r="N110" s="134">
        <f>VLOOKUP(M110,'Money Won'!$1:$1048576,2,FALSE)</f>
        <v>0</v>
      </c>
      <c r="O110" s="126" t="s">
        <v>92</v>
      </c>
      <c r="P110" s="127">
        <f>VLOOKUP(O110,'Money Won'!$1:$1048576,2,FALSE)</f>
        <v>26467</v>
      </c>
      <c r="Q110" s="128" t="s">
        <v>70</v>
      </c>
      <c r="R110" s="127">
        <f>VLOOKUP(Q110,'Money Won'!$1:$1048576,2,FALSE)</f>
        <v>0</v>
      </c>
      <c r="S110" s="129" t="s">
        <v>265</v>
      </c>
      <c r="T110" s="127">
        <f>VLOOKUP(S110,'Money Won'!$1:$1048576,2,FALSE)</f>
        <v>28317</v>
      </c>
      <c r="U110" s="122" t="s">
        <v>160</v>
      </c>
      <c r="V110" s="123">
        <f>VLOOKUP(U110,'Money Won'!$1:$1048576,2,FALSE)</f>
        <v>91350</v>
      </c>
      <c r="W110" s="122" t="s">
        <v>269</v>
      </c>
      <c r="X110" s="123">
        <f>VLOOKUP(W110,'Money Won'!$1:$1048576,2,FALSE)</f>
        <v>0</v>
      </c>
      <c r="Y110" s="122" t="s">
        <v>162</v>
      </c>
      <c r="Z110" s="123">
        <f>VLOOKUP(Y110,'Money Won'!$1:$1048576,2,FALSE)</f>
        <v>126313</v>
      </c>
      <c r="AA110" s="116" t="s">
        <v>90</v>
      </c>
      <c r="AB110" s="117">
        <f>VLOOKUP(AA110,'Money Won'!$1:$1048576,2,FALSE)</f>
        <v>56278</v>
      </c>
      <c r="AC110" s="118" t="s">
        <v>288</v>
      </c>
      <c r="AD110" s="117">
        <f>VLOOKUP(AC110,'Money Won'!$1:$1048576,2,FALSE)</f>
        <v>56278</v>
      </c>
      <c r="AE110" s="118" t="s">
        <v>298</v>
      </c>
      <c r="AF110" s="117">
        <f>VLOOKUP(AE110,'Money Won'!$1:$1048576,2,FALSE)</f>
        <v>25800</v>
      </c>
      <c r="AG110" s="111" t="s">
        <v>310</v>
      </c>
      <c r="AH110" s="112">
        <f>VLOOKUP(AG110,'Money Won'!$1:$1048576,2,FALSE)</f>
        <v>0</v>
      </c>
      <c r="AI110" s="113" t="s">
        <v>329</v>
      </c>
      <c r="AJ110" s="112">
        <f>VLOOKUP(AI110,'Money Won'!$1:$1048576,2,FALSE)</f>
        <v>0</v>
      </c>
      <c r="AK110" s="113" t="s">
        <v>314</v>
      </c>
      <c r="AL110" s="112">
        <f>VLOOKUP(AK110,'Money Won'!$1:$1048576,2,FALSE)</f>
        <v>0</v>
      </c>
    </row>
    <row r="111" spans="1:38" x14ac:dyDescent="0.2">
      <c r="A111" s="53">
        <v>110</v>
      </c>
      <c r="B111" s="54" t="s">
        <v>202</v>
      </c>
      <c r="C111" s="54" t="s">
        <v>357</v>
      </c>
      <c r="D111" s="54" t="s">
        <v>202</v>
      </c>
      <c r="E111" s="55" t="s">
        <v>174</v>
      </c>
      <c r="F111" s="53" t="s">
        <v>13</v>
      </c>
      <c r="G111" s="56"/>
      <c r="H111" s="57">
        <f t="shared" si="3"/>
        <v>948464</v>
      </c>
      <c r="I111" s="133" t="s">
        <v>68</v>
      </c>
      <c r="J111" s="134">
        <f>VLOOKUP(I111,'Money Won'!$1:$1048576,2,FALSE)</f>
        <v>503500</v>
      </c>
      <c r="K111" s="135" t="s">
        <v>57</v>
      </c>
      <c r="L111" s="134">
        <f>VLOOKUP(K111,'Money Won'!$1:$1048576,2,FALSE)</f>
        <v>91350</v>
      </c>
      <c r="M111" s="135" t="s">
        <v>83</v>
      </c>
      <c r="N111" s="134">
        <f>VLOOKUP(M111,'Money Won'!$1:$1048576,2,FALSE)</f>
        <v>36925</v>
      </c>
      <c r="O111" s="126" t="s">
        <v>84</v>
      </c>
      <c r="P111" s="127">
        <f>VLOOKUP(O111,'Money Won'!$1:$1048576,2,FALSE)</f>
        <v>0</v>
      </c>
      <c r="Q111" s="128" t="s">
        <v>265</v>
      </c>
      <c r="R111" s="127">
        <f>VLOOKUP(Q111,'Money Won'!$1:$1048576,2,FALSE)</f>
        <v>28317</v>
      </c>
      <c r="S111" s="129" t="s">
        <v>92</v>
      </c>
      <c r="T111" s="127">
        <f>VLOOKUP(S111,'Money Won'!$1:$1048576,2,FALSE)</f>
        <v>26467</v>
      </c>
      <c r="U111" s="122" t="s">
        <v>160</v>
      </c>
      <c r="V111" s="123">
        <f>VLOOKUP(U111,'Money Won'!$1:$1048576,2,FALSE)</f>
        <v>91350</v>
      </c>
      <c r="W111" s="122" t="s">
        <v>279</v>
      </c>
      <c r="X111" s="123">
        <f>VLOOKUP(W111,'Money Won'!$1:$1048576,2,FALSE)</f>
        <v>0</v>
      </c>
      <c r="Y111" s="122" t="s">
        <v>165</v>
      </c>
      <c r="Z111" s="123">
        <f>VLOOKUP(Y111,'Money Won'!$1:$1048576,2,FALSE)</f>
        <v>25088</v>
      </c>
      <c r="AA111" s="116" t="s">
        <v>283</v>
      </c>
      <c r="AB111" s="117">
        <f>VLOOKUP(AA111,'Money Won'!$1:$1048576,2,FALSE)</f>
        <v>0</v>
      </c>
      <c r="AC111" s="118" t="s">
        <v>281</v>
      </c>
      <c r="AD111" s="117">
        <f>VLOOKUP(AC111,'Money Won'!$1:$1048576,2,FALSE)</f>
        <v>0</v>
      </c>
      <c r="AE111" s="118" t="s">
        <v>298</v>
      </c>
      <c r="AF111" s="117">
        <f>VLOOKUP(AE111,'Money Won'!$1:$1048576,2,FALSE)</f>
        <v>25800</v>
      </c>
      <c r="AG111" s="111" t="s">
        <v>327</v>
      </c>
      <c r="AH111" s="112">
        <f>VLOOKUP(AG111,'Money Won'!$1:$1048576,2,FALSE)</f>
        <v>91350</v>
      </c>
      <c r="AI111" s="113" t="s">
        <v>326</v>
      </c>
      <c r="AJ111" s="112">
        <f>VLOOKUP(AI111,'Money Won'!$1:$1048576,2,FALSE)</f>
        <v>28317</v>
      </c>
      <c r="AK111" s="113" t="s">
        <v>325</v>
      </c>
      <c r="AL111" s="112">
        <f>VLOOKUP(AK111,'Money Won'!$1:$1048576,2,FALSE)</f>
        <v>0</v>
      </c>
    </row>
    <row r="112" spans="1:38" x14ac:dyDescent="0.2">
      <c r="A112" s="53">
        <v>111</v>
      </c>
      <c r="B112" s="54" t="s">
        <v>508</v>
      </c>
      <c r="C112" s="54" t="s">
        <v>507</v>
      </c>
      <c r="D112" s="54" t="s">
        <v>508</v>
      </c>
      <c r="E112" s="55" t="s">
        <v>174</v>
      </c>
      <c r="F112" s="53" t="s">
        <v>13</v>
      </c>
      <c r="G112" s="56"/>
      <c r="H112" s="57">
        <f t="shared" si="3"/>
        <v>946930</v>
      </c>
      <c r="I112" s="133" t="s">
        <v>68</v>
      </c>
      <c r="J112" s="134">
        <f>VLOOKUP(I112,'Money Won'!$1:$1048576,2,FALSE)</f>
        <v>503500</v>
      </c>
      <c r="K112" s="135" t="s">
        <v>57</v>
      </c>
      <c r="L112" s="134">
        <f>VLOOKUP(K112,'Money Won'!$1:$1048576,2,FALSE)</f>
        <v>91350</v>
      </c>
      <c r="M112" s="135" t="s">
        <v>63</v>
      </c>
      <c r="N112" s="134">
        <f>VLOOKUP(M112,'Money Won'!$1:$1048576,2,FALSE)</f>
        <v>0</v>
      </c>
      <c r="O112" s="126" t="s">
        <v>263</v>
      </c>
      <c r="P112" s="127">
        <f>VLOOKUP(O112,'Money Won'!$1:$1048576,2,FALSE)</f>
        <v>24625</v>
      </c>
      <c r="Q112" s="128" t="s">
        <v>91</v>
      </c>
      <c r="R112" s="127">
        <f>VLOOKUP(Q112,'Money Won'!$1:$1048576,2,FALSE)</f>
        <v>0</v>
      </c>
      <c r="S112" s="129" t="s">
        <v>265</v>
      </c>
      <c r="T112" s="127">
        <f>VLOOKUP(S112,'Money Won'!$1:$1048576,2,FALSE)</f>
        <v>28317</v>
      </c>
      <c r="U112" s="122" t="s">
        <v>160</v>
      </c>
      <c r="V112" s="123">
        <f>VLOOKUP(U112,'Money Won'!$1:$1048576,2,FALSE)</f>
        <v>91350</v>
      </c>
      <c r="W112" s="122" t="s">
        <v>269</v>
      </c>
      <c r="X112" s="123">
        <f>VLOOKUP(W112,'Money Won'!$1:$1048576,2,FALSE)</f>
        <v>0</v>
      </c>
      <c r="Y112" s="122" t="s">
        <v>273</v>
      </c>
      <c r="Z112" s="123">
        <f>VLOOKUP(Y112,'Money Won'!$1:$1048576,2,FALSE)</f>
        <v>0</v>
      </c>
      <c r="AA112" s="116" t="s">
        <v>167</v>
      </c>
      <c r="AB112" s="117">
        <f>VLOOKUP(AA112,'Money Won'!$1:$1048576,2,FALSE)</f>
        <v>0</v>
      </c>
      <c r="AC112" s="118" t="s">
        <v>98</v>
      </c>
      <c r="AD112" s="117">
        <f>VLOOKUP(AC112,'Money Won'!$1:$1048576,2,FALSE)</f>
        <v>91350</v>
      </c>
      <c r="AE112" s="118" t="s">
        <v>283</v>
      </c>
      <c r="AF112" s="117">
        <f>VLOOKUP(AE112,'Money Won'!$1:$1048576,2,FALSE)</f>
        <v>0</v>
      </c>
      <c r="AG112" s="111" t="s">
        <v>332</v>
      </c>
      <c r="AH112" s="112">
        <f>VLOOKUP(AG112,'Money Won'!$1:$1048576,2,FALSE)</f>
        <v>0</v>
      </c>
      <c r="AI112" s="113" t="s">
        <v>327</v>
      </c>
      <c r="AJ112" s="112">
        <f>VLOOKUP(AI112,'Money Won'!$1:$1048576,2,FALSE)</f>
        <v>91350</v>
      </c>
      <c r="AK112" s="113" t="s">
        <v>330</v>
      </c>
      <c r="AL112" s="112">
        <f>VLOOKUP(AK112,'Money Won'!$1:$1048576,2,FALSE)</f>
        <v>25088</v>
      </c>
    </row>
    <row r="113" spans="1:38" x14ac:dyDescent="0.2">
      <c r="A113" s="53">
        <v>112</v>
      </c>
      <c r="B113" s="54" t="s">
        <v>470</v>
      </c>
      <c r="C113" s="54" t="s">
        <v>468</v>
      </c>
      <c r="D113" s="54" t="s">
        <v>236</v>
      </c>
      <c r="E113" s="55" t="s">
        <v>174</v>
      </c>
      <c r="F113" s="53" t="s">
        <v>13</v>
      </c>
      <c r="G113" s="56"/>
      <c r="H113" s="57">
        <f t="shared" si="3"/>
        <v>920991</v>
      </c>
      <c r="I113" s="133" t="s">
        <v>68</v>
      </c>
      <c r="J113" s="134">
        <f>VLOOKUP(I113,'Money Won'!$1:$1048576,2,FALSE)</f>
        <v>503500</v>
      </c>
      <c r="K113" s="135" t="s">
        <v>65</v>
      </c>
      <c r="L113" s="134">
        <f>VLOOKUP(K113,'Money Won'!$1:$1048576,2,FALSE)</f>
        <v>0</v>
      </c>
      <c r="M113" s="135" t="s">
        <v>63</v>
      </c>
      <c r="N113" s="134">
        <f>VLOOKUP(M113,'Money Won'!$1:$1048576,2,FALSE)</f>
        <v>0</v>
      </c>
      <c r="O113" s="126" t="s">
        <v>158</v>
      </c>
      <c r="P113" s="127">
        <f>VLOOKUP(O113,'Money Won'!$1:$1048576,2,FALSE)</f>
        <v>0</v>
      </c>
      <c r="Q113" s="128" t="s">
        <v>262</v>
      </c>
      <c r="R113" s="127">
        <f>VLOOKUP(Q113,'Money Won'!$1:$1048576,2,FALSE)</f>
        <v>0</v>
      </c>
      <c r="S113" s="129" t="s">
        <v>258</v>
      </c>
      <c r="T113" s="127">
        <f>VLOOKUP(S113,'Money Won'!$1:$1048576,2,FALSE)</f>
        <v>56278</v>
      </c>
      <c r="U113" s="122" t="s">
        <v>160</v>
      </c>
      <c r="V113" s="123">
        <f>VLOOKUP(U113,'Money Won'!$1:$1048576,2,FALSE)</f>
        <v>91350</v>
      </c>
      <c r="W113" s="122" t="s">
        <v>73</v>
      </c>
      <c r="X113" s="123">
        <f>VLOOKUP(W113,'Money Won'!$1:$1048576,2,FALSE)</f>
        <v>36925</v>
      </c>
      <c r="Y113" s="122" t="s">
        <v>273</v>
      </c>
      <c r="Z113" s="123">
        <f>VLOOKUP(Y113,'Money Won'!$1:$1048576,2,FALSE)</f>
        <v>0</v>
      </c>
      <c r="AA113" s="116" t="s">
        <v>98</v>
      </c>
      <c r="AB113" s="117">
        <f>VLOOKUP(AA113,'Money Won'!$1:$1048576,2,FALSE)</f>
        <v>91350</v>
      </c>
      <c r="AC113" s="118" t="s">
        <v>295</v>
      </c>
      <c r="AD113" s="117">
        <f>VLOOKUP(AC113,'Money Won'!$1:$1048576,2,FALSE)</f>
        <v>25800</v>
      </c>
      <c r="AE113" s="118" t="s">
        <v>170</v>
      </c>
      <c r="AF113" s="117">
        <f>VLOOKUP(AE113,'Money Won'!$1:$1048576,2,FALSE)</f>
        <v>0</v>
      </c>
      <c r="AG113" s="111" t="s">
        <v>327</v>
      </c>
      <c r="AH113" s="112">
        <f>VLOOKUP(AG113,'Money Won'!$1:$1048576,2,FALSE)</f>
        <v>91350</v>
      </c>
      <c r="AI113" s="113" t="s">
        <v>319</v>
      </c>
      <c r="AJ113" s="112">
        <f>VLOOKUP(AI113,'Money Won'!$1:$1048576,2,FALSE)</f>
        <v>0</v>
      </c>
      <c r="AK113" s="113" t="s">
        <v>331</v>
      </c>
      <c r="AL113" s="112">
        <f>VLOOKUP(AK113,'Money Won'!$1:$1048576,2,FALSE)</f>
        <v>24438</v>
      </c>
    </row>
    <row r="114" spans="1:38" x14ac:dyDescent="0.2">
      <c r="A114" s="53">
        <v>113</v>
      </c>
      <c r="B114" s="54" t="s">
        <v>220</v>
      </c>
      <c r="C114" s="54" t="s">
        <v>417</v>
      </c>
      <c r="D114" s="54" t="s">
        <v>418</v>
      </c>
      <c r="E114" s="55" t="s">
        <v>174</v>
      </c>
      <c r="F114" s="53" t="s">
        <v>13</v>
      </c>
      <c r="G114" s="56"/>
      <c r="H114" s="57">
        <f t="shared" si="3"/>
        <v>910156</v>
      </c>
      <c r="I114" s="133" t="s">
        <v>68</v>
      </c>
      <c r="J114" s="134">
        <f>VLOOKUP(I114,'Money Won'!$1:$1048576,2,FALSE)</f>
        <v>503500</v>
      </c>
      <c r="K114" s="135" t="s">
        <v>76</v>
      </c>
      <c r="L114" s="134">
        <f>VLOOKUP(K114,'Money Won'!$1:$1048576,2,FALSE)</f>
        <v>36925</v>
      </c>
      <c r="M114" s="135" t="s">
        <v>78</v>
      </c>
      <c r="N114" s="134">
        <f>VLOOKUP(M114,'Money Won'!$1:$1048576,2,FALSE)</f>
        <v>36925</v>
      </c>
      <c r="O114" s="126" t="s">
        <v>265</v>
      </c>
      <c r="P114" s="127">
        <f>VLOOKUP(O114,'Money Won'!$1:$1048576,2,FALSE)</f>
        <v>28317</v>
      </c>
      <c r="Q114" s="128" t="s">
        <v>82</v>
      </c>
      <c r="R114" s="127">
        <f>VLOOKUP(Q114,'Money Won'!$1:$1048576,2,FALSE)</f>
        <v>69875</v>
      </c>
      <c r="S114" s="129" t="s">
        <v>91</v>
      </c>
      <c r="T114" s="127">
        <f>VLOOKUP(S114,'Money Won'!$1:$1048576,2,FALSE)</f>
        <v>0</v>
      </c>
      <c r="U114" s="122" t="s">
        <v>85</v>
      </c>
      <c r="V114" s="123">
        <f>VLOOKUP(U114,'Money Won'!$1:$1048576,2,FALSE)</f>
        <v>36925</v>
      </c>
      <c r="W114" s="122" t="s">
        <v>267</v>
      </c>
      <c r="X114" s="123">
        <f>VLOOKUP(W114,'Money Won'!$1:$1048576,2,FALSE)</f>
        <v>26467</v>
      </c>
      <c r="Y114" s="122" t="s">
        <v>159</v>
      </c>
      <c r="Z114" s="123">
        <f>VLOOKUP(Y114,'Money Won'!$1:$1048576,2,FALSE)</f>
        <v>0</v>
      </c>
      <c r="AA114" s="116" t="s">
        <v>290</v>
      </c>
      <c r="AB114" s="117">
        <f>VLOOKUP(AA114,'Money Won'!$1:$1048576,2,FALSE)</f>
        <v>26467</v>
      </c>
      <c r="AC114" s="118" t="s">
        <v>299</v>
      </c>
      <c r="AD114" s="117">
        <f>VLOOKUP(AC114,'Money Won'!$1:$1048576,2,FALSE)</f>
        <v>0</v>
      </c>
      <c r="AE114" s="118" t="s">
        <v>289</v>
      </c>
      <c r="AF114" s="117">
        <f>VLOOKUP(AE114,'Money Won'!$1:$1048576,2,FALSE)</f>
        <v>25088</v>
      </c>
      <c r="AG114" s="111" t="s">
        <v>323</v>
      </c>
      <c r="AH114" s="112">
        <f>VLOOKUP(AG114,'Money Won'!$1:$1048576,2,FALSE)</f>
        <v>0</v>
      </c>
      <c r="AI114" s="113" t="s">
        <v>326</v>
      </c>
      <c r="AJ114" s="112">
        <f>VLOOKUP(AI114,'Money Won'!$1:$1048576,2,FALSE)</f>
        <v>28317</v>
      </c>
      <c r="AK114" s="113" t="s">
        <v>327</v>
      </c>
      <c r="AL114" s="112">
        <f>VLOOKUP(AK114,'Money Won'!$1:$1048576,2,FALSE)</f>
        <v>91350</v>
      </c>
    </row>
    <row r="115" spans="1:38" x14ac:dyDescent="0.2">
      <c r="A115" s="53">
        <v>114</v>
      </c>
      <c r="B115" s="54" t="s">
        <v>333</v>
      </c>
      <c r="C115" s="54" t="s">
        <v>186</v>
      </c>
      <c r="D115" s="54" t="s">
        <v>211</v>
      </c>
      <c r="E115" s="55" t="s">
        <v>174</v>
      </c>
      <c r="F115" s="53" t="s">
        <v>13</v>
      </c>
      <c r="G115" s="56"/>
      <c r="H115" s="57">
        <f t="shared" si="3"/>
        <v>905993</v>
      </c>
      <c r="I115" s="133" t="s">
        <v>68</v>
      </c>
      <c r="J115" s="134">
        <f>VLOOKUP(I115,'Money Won'!$1:$1048576,2,FALSE)</f>
        <v>503500</v>
      </c>
      <c r="K115" s="135" t="s">
        <v>64</v>
      </c>
      <c r="L115" s="134">
        <f>VLOOKUP(K115,'Money Won'!$1:$1048576,2,FALSE)</f>
        <v>0</v>
      </c>
      <c r="M115" s="135" t="s">
        <v>63</v>
      </c>
      <c r="N115" s="134">
        <f>VLOOKUP(M115,'Money Won'!$1:$1048576,2,FALSE)</f>
        <v>0</v>
      </c>
      <c r="O115" s="126" t="s">
        <v>263</v>
      </c>
      <c r="P115" s="127">
        <f>VLOOKUP(O115,'Money Won'!$1:$1048576,2,FALSE)</f>
        <v>24625</v>
      </c>
      <c r="Q115" s="128" t="s">
        <v>70</v>
      </c>
      <c r="R115" s="127">
        <f>VLOOKUP(Q115,'Money Won'!$1:$1048576,2,FALSE)</f>
        <v>0</v>
      </c>
      <c r="S115" s="129" t="s">
        <v>265</v>
      </c>
      <c r="T115" s="127">
        <f>VLOOKUP(S115,'Money Won'!$1:$1048576,2,FALSE)</f>
        <v>28317</v>
      </c>
      <c r="U115" s="122" t="s">
        <v>73</v>
      </c>
      <c r="V115" s="123">
        <f>VLOOKUP(U115,'Money Won'!$1:$1048576,2,FALSE)</f>
        <v>36925</v>
      </c>
      <c r="W115" s="122" t="s">
        <v>157</v>
      </c>
      <c r="X115" s="123">
        <f>VLOOKUP(W115,'Money Won'!$1:$1048576,2,FALSE)</f>
        <v>0</v>
      </c>
      <c r="Y115" s="122" t="s">
        <v>94</v>
      </c>
      <c r="Z115" s="123">
        <f>VLOOKUP(Y115,'Money Won'!$1:$1048576,2,FALSE)</f>
        <v>69875</v>
      </c>
      <c r="AA115" s="116" t="s">
        <v>167</v>
      </c>
      <c r="AB115" s="117">
        <f>VLOOKUP(AA115,'Money Won'!$1:$1048576,2,FALSE)</f>
        <v>0</v>
      </c>
      <c r="AC115" s="118" t="s">
        <v>289</v>
      </c>
      <c r="AD115" s="117">
        <f>VLOOKUP(AC115,'Money Won'!$1:$1048576,2,FALSE)</f>
        <v>25088</v>
      </c>
      <c r="AE115" s="118" t="s">
        <v>299</v>
      </c>
      <c r="AF115" s="117">
        <f>VLOOKUP(AE115,'Money Won'!$1:$1048576,2,FALSE)</f>
        <v>0</v>
      </c>
      <c r="AG115" s="111" t="s">
        <v>327</v>
      </c>
      <c r="AH115" s="112">
        <f>VLOOKUP(AG115,'Money Won'!$1:$1048576,2,FALSE)</f>
        <v>91350</v>
      </c>
      <c r="AI115" s="113" t="s">
        <v>320</v>
      </c>
      <c r="AJ115" s="112">
        <f>VLOOKUP(AI115,'Money Won'!$1:$1048576,2,FALSE)</f>
        <v>0</v>
      </c>
      <c r="AK115" s="113" t="s">
        <v>324</v>
      </c>
      <c r="AL115" s="112">
        <f>VLOOKUP(AK115,'Money Won'!$1:$1048576,2,FALSE)</f>
        <v>126313</v>
      </c>
    </row>
    <row r="116" spans="1:38" x14ac:dyDescent="0.2">
      <c r="A116" s="53">
        <v>115</v>
      </c>
      <c r="B116" s="54" t="s">
        <v>469</v>
      </c>
      <c r="C116" s="54" t="s">
        <v>468</v>
      </c>
      <c r="D116" s="54" t="s">
        <v>236</v>
      </c>
      <c r="E116" s="55" t="s">
        <v>174</v>
      </c>
      <c r="F116" s="53" t="s">
        <v>13</v>
      </c>
      <c r="G116" s="56"/>
      <c r="H116" s="57">
        <f t="shared" si="3"/>
        <v>897663</v>
      </c>
      <c r="I116" s="133" t="s">
        <v>68</v>
      </c>
      <c r="J116" s="134">
        <f>VLOOKUP(I116,'Money Won'!$1:$1048576,2,FALSE)</f>
        <v>503500</v>
      </c>
      <c r="K116" s="135" t="s">
        <v>63</v>
      </c>
      <c r="L116" s="134">
        <f>VLOOKUP(K116,'Money Won'!$1:$1048576,2,FALSE)</f>
        <v>0</v>
      </c>
      <c r="M116" s="135" t="s">
        <v>64</v>
      </c>
      <c r="N116" s="134">
        <f>VLOOKUP(M116,'Money Won'!$1:$1048576,2,FALSE)</f>
        <v>0</v>
      </c>
      <c r="O116" s="126" t="s">
        <v>158</v>
      </c>
      <c r="P116" s="127">
        <f>VLOOKUP(O116,'Money Won'!$1:$1048576,2,FALSE)</f>
        <v>0</v>
      </c>
      <c r="Q116" s="128" t="s">
        <v>82</v>
      </c>
      <c r="R116" s="127">
        <f>VLOOKUP(Q116,'Money Won'!$1:$1048576,2,FALSE)</f>
        <v>69875</v>
      </c>
      <c r="S116" s="129" t="s">
        <v>75</v>
      </c>
      <c r="T116" s="127">
        <f>VLOOKUP(S116,'Money Won'!$1:$1048576,2,FALSE)</f>
        <v>0</v>
      </c>
      <c r="U116" s="122" t="s">
        <v>160</v>
      </c>
      <c r="V116" s="123">
        <f>VLOOKUP(U116,'Money Won'!$1:$1048576,2,FALSE)</f>
        <v>91350</v>
      </c>
      <c r="W116" s="122" t="s">
        <v>279</v>
      </c>
      <c r="X116" s="123">
        <f>VLOOKUP(W116,'Money Won'!$1:$1048576,2,FALSE)</f>
        <v>0</v>
      </c>
      <c r="Y116" s="122" t="s">
        <v>273</v>
      </c>
      <c r="Z116" s="123">
        <f>VLOOKUP(Y116,'Money Won'!$1:$1048576,2,FALSE)</f>
        <v>0</v>
      </c>
      <c r="AA116" s="116" t="s">
        <v>98</v>
      </c>
      <c r="AB116" s="117">
        <f>VLOOKUP(AA116,'Money Won'!$1:$1048576,2,FALSE)</f>
        <v>91350</v>
      </c>
      <c r="AC116" s="118" t="s">
        <v>295</v>
      </c>
      <c r="AD116" s="117">
        <f>VLOOKUP(AC116,'Money Won'!$1:$1048576,2,FALSE)</f>
        <v>25800</v>
      </c>
      <c r="AE116" s="118" t="s">
        <v>170</v>
      </c>
      <c r="AF116" s="117">
        <f>VLOOKUP(AE116,'Money Won'!$1:$1048576,2,FALSE)</f>
        <v>0</v>
      </c>
      <c r="AG116" s="111" t="s">
        <v>331</v>
      </c>
      <c r="AH116" s="112">
        <f>VLOOKUP(AG116,'Money Won'!$1:$1048576,2,FALSE)</f>
        <v>24438</v>
      </c>
      <c r="AI116" s="113" t="s">
        <v>319</v>
      </c>
      <c r="AJ116" s="112">
        <f>VLOOKUP(AI116,'Money Won'!$1:$1048576,2,FALSE)</f>
        <v>0</v>
      </c>
      <c r="AK116" s="113" t="s">
        <v>327</v>
      </c>
      <c r="AL116" s="112">
        <f>VLOOKUP(AK116,'Money Won'!$1:$1048576,2,FALSE)</f>
        <v>91350</v>
      </c>
    </row>
    <row r="117" spans="1:38" x14ac:dyDescent="0.2">
      <c r="A117" s="53">
        <v>116</v>
      </c>
      <c r="B117" s="54" t="s">
        <v>195</v>
      </c>
      <c r="C117" s="54" t="s">
        <v>349</v>
      </c>
      <c r="D117" s="54" t="s">
        <v>350</v>
      </c>
      <c r="E117" s="55" t="s">
        <v>174</v>
      </c>
      <c r="F117" s="53" t="s">
        <v>13</v>
      </c>
      <c r="G117" s="56"/>
      <c r="H117" s="57">
        <f t="shared" si="3"/>
        <v>893604</v>
      </c>
      <c r="I117" s="133" t="s">
        <v>68</v>
      </c>
      <c r="J117" s="134">
        <f>VLOOKUP(I117,'Money Won'!$1:$1048576,2,FALSE)</f>
        <v>503500</v>
      </c>
      <c r="K117" s="135" t="s">
        <v>63</v>
      </c>
      <c r="L117" s="134">
        <f>VLOOKUP(K117,'Money Won'!$1:$1048576,2,FALSE)</f>
        <v>0</v>
      </c>
      <c r="M117" s="135" t="s">
        <v>53</v>
      </c>
      <c r="N117" s="134">
        <f>VLOOKUP(M117,'Money Won'!$1:$1048576,2,FALSE)</f>
        <v>0</v>
      </c>
      <c r="O117" s="126" t="s">
        <v>92</v>
      </c>
      <c r="P117" s="127">
        <f>VLOOKUP(O117,'Money Won'!$1:$1048576,2,FALSE)</f>
        <v>26467</v>
      </c>
      <c r="Q117" s="128" t="s">
        <v>75</v>
      </c>
      <c r="R117" s="127">
        <f>VLOOKUP(Q117,'Money Won'!$1:$1048576,2,FALSE)</f>
        <v>0</v>
      </c>
      <c r="S117" s="129" t="s">
        <v>70</v>
      </c>
      <c r="T117" s="127">
        <f>VLOOKUP(S117,'Money Won'!$1:$1048576,2,FALSE)</f>
        <v>0</v>
      </c>
      <c r="U117" s="122" t="s">
        <v>275</v>
      </c>
      <c r="V117" s="123">
        <f>VLOOKUP(U117,'Money Won'!$1:$1048576,2,FALSE)</f>
        <v>0</v>
      </c>
      <c r="W117" s="122" t="s">
        <v>94</v>
      </c>
      <c r="X117" s="123">
        <f>VLOOKUP(W117,'Money Won'!$1:$1048576,2,FALSE)</f>
        <v>69875</v>
      </c>
      <c r="Y117" s="122" t="s">
        <v>279</v>
      </c>
      <c r="Z117" s="123">
        <f>VLOOKUP(Y117,'Money Won'!$1:$1048576,2,FALSE)</f>
        <v>0</v>
      </c>
      <c r="AA117" s="116" t="s">
        <v>98</v>
      </c>
      <c r="AB117" s="117">
        <f>VLOOKUP(AA117,'Money Won'!$1:$1048576,2,FALSE)</f>
        <v>91350</v>
      </c>
      <c r="AC117" s="118" t="s">
        <v>290</v>
      </c>
      <c r="AD117" s="117">
        <f>VLOOKUP(AC117,'Money Won'!$1:$1048576,2,FALSE)</f>
        <v>26467</v>
      </c>
      <c r="AE117" s="118" t="s">
        <v>288</v>
      </c>
      <c r="AF117" s="117">
        <f>VLOOKUP(AE117,'Money Won'!$1:$1048576,2,FALSE)</f>
        <v>56278</v>
      </c>
      <c r="AG117" s="111" t="s">
        <v>326</v>
      </c>
      <c r="AH117" s="112">
        <f>VLOOKUP(AG117,'Money Won'!$1:$1048576,2,FALSE)</f>
        <v>28317</v>
      </c>
      <c r="AI117" s="113" t="s">
        <v>327</v>
      </c>
      <c r="AJ117" s="112">
        <f>VLOOKUP(AI117,'Money Won'!$1:$1048576,2,FALSE)</f>
        <v>91350</v>
      </c>
      <c r="AK117" s="113" t="s">
        <v>322</v>
      </c>
      <c r="AL117" s="112">
        <f>VLOOKUP(AK117,'Money Won'!$1:$1048576,2,FALSE)</f>
        <v>0</v>
      </c>
    </row>
    <row r="118" spans="1:38" x14ac:dyDescent="0.2">
      <c r="A118" s="53">
        <v>117</v>
      </c>
      <c r="B118" s="54" t="s">
        <v>104</v>
      </c>
      <c r="C118" s="54" t="s">
        <v>241</v>
      </c>
      <c r="D118" s="54" t="s">
        <v>104</v>
      </c>
      <c r="E118" s="55" t="s">
        <v>174</v>
      </c>
      <c r="F118" s="53" t="s">
        <v>13</v>
      </c>
      <c r="G118" s="56"/>
      <c r="H118" s="57">
        <f t="shared" si="3"/>
        <v>850435</v>
      </c>
      <c r="I118" s="133" t="s">
        <v>55</v>
      </c>
      <c r="J118" s="134">
        <f>VLOOKUP(I118,'Money Won'!$1:$1048576,2,FALSE)</f>
        <v>171700</v>
      </c>
      <c r="K118" s="135" t="s">
        <v>51</v>
      </c>
      <c r="L118" s="134">
        <f>VLOOKUP(K118,'Money Won'!$1:$1048576,2,FALSE)</f>
        <v>28317</v>
      </c>
      <c r="M118" s="135" t="s">
        <v>63</v>
      </c>
      <c r="N118" s="134">
        <f>VLOOKUP(M118,'Money Won'!$1:$1048576,2,FALSE)</f>
        <v>0</v>
      </c>
      <c r="O118" s="126" t="s">
        <v>263</v>
      </c>
      <c r="P118" s="127">
        <f>VLOOKUP(O118,'Money Won'!$1:$1048576,2,FALSE)</f>
        <v>24625</v>
      </c>
      <c r="Q118" s="128" t="s">
        <v>71</v>
      </c>
      <c r="R118" s="127">
        <f>VLOOKUP(Q118,'Money Won'!$1:$1048576,2,FALSE)</f>
        <v>25800</v>
      </c>
      <c r="S118" s="129" t="s">
        <v>265</v>
      </c>
      <c r="T118" s="127">
        <f>VLOOKUP(S118,'Money Won'!$1:$1048576,2,FALSE)</f>
        <v>28317</v>
      </c>
      <c r="U118" s="122" t="s">
        <v>160</v>
      </c>
      <c r="V118" s="123">
        <f>VLOOKUP(U118,'Money Won'!$1:$1048576,2,FALSE)</f>
        <v>91350</v>
      </c>
      <c r="W118" s="122" t="s">
        <v>165</v>
      </c>
      <c r="X118" s="123">
        <f>VLOOKUP(W118,'Money Won'!$1:$1048576,2,FALSE)</f>
        <v>25088</v>
      </c>
      <c r="Y118" s="122" t="s">
        <v>341</v>
      </c>
      <c r="Z118" s="123">
        <f>VLOOKUP(Y118,'Money Won'!$1:$1048576,2,FALSE)</f>
        <v>313000</v>
      </c>
      <c r="AA118" s="116" t="s">
        <v>302</v>
      </c>
      <c r="AB118" s="117">
        <f>VLOOKUP(AA118,'Money Won'!$1:$1048576,2,FALSE)</f>
        <v>0</v>
      </c>
      <c r="AC118" s="118" t="s">
        <v>289</v>
      </c>
      <c r="AD118" s="117">
        <f>VLOOKUP(AC118,'Money Won'!$1:$1048576,2,FALSE)</f>
        <v>25088</v>
      </c>
      <c r="AE118" s="118" t="s">
        <v>298</v>
      </c>
      <c r="AF118" s="117">
        <f>VLOOKUP(AE118,'Money Won'!$1:$1048576,2,FALSE)</f>
        <v>25800</v>
      </c>
      <c r="AG118" s="111" t="s">
        <v>327</v>
      </c>
      <c r="AH118" s="112">
        <f>VLOOKUP(AG118,'Money Won'!$1:$1048576,2,FALSE)</f>
        <v>91350</v>
      </c>
      <c r="AI118" s="113" t="s">
        <v>308</v>
      </c>
      <c r="AJ118" s="112">
        <f>VLOOKUP(AI118,'Money Won'!$1:$1048576,2,FALSE)</f>
        <v>0</v>
      </c>
      <c r="AK118" s="113" t="s">
        <v>328</v>
      </c>
      <c r="AL118" s="112">
        <f>VLOOKUP(AK118,'Money Won'!$1:$1048576,2,FALSE)</f>
        <v>0</v>
      </c>
    </row>
    <row r="119" spans="1:38" x14ac:dyDescent="0.2">
      <c r="A119" s="53">
        <v>118</v>
      </c>
      <c r="B119" s="54" t="s">
        <v>227</v>
      </c>
      <c r="C119" s="54" t="s">
        <v>425</v>
      </c>
      <c r="D119" s="54" t="s">
        <v>201</v>
      </c>
      <c r="E119" s="55" t="s">
        <v>174</v>
      </c>
      <c r="F119" s="53" t="s">
        <v>13</v>
      </c>
      <c r="G119" s="56"/>
      <c r="H119" s="57">
        <f t="shared" si="3"/>
        <v>846405</v>
      </c>
      <c r="I119" s="133" t="s">
        <v>68</v>
      </c>
      <c r="J119" s="134">
        <f>VLOOKUP(I119,'Money Won'!$1:$1048576,2,FALSE)</f>
        <v>503500</v>
      </c>
      <c r="K119" s="135" t="s">
        <v>57</v>
      </c>
      <c r="L119" s="134">
        <f>VLOOKUP(K119,'Money Won'!$1:$1048576,2,FALSE)</f>
        <v>91350</v>
      </c>
      <c r="M119" s="135" t="s">
        <v>155</v>
      </c>
      <c r="N119" s="134">
        <f>VLOOKUP(M119,'Money Won'!$1:$1048576,2,FALSE)</f>
        <v>0</v>
      </c>
      <c r="O119" s="126" t="s">
        <v>50</v>
      </c>
      <c r="P119" s="127">
        <f>VLOOKUP(O119,'Money Won'!$1:$1048576,2,FALSE)</f>
        <v>28317</v>
      </c>
      <c r="Q119" s="128" t="s">
        <v>77</v>
      </c>
      <c r="R119" s="127">
        <f>VLOOKUP(Q119,'Money Won'!$1:$1048576,2,FALSE)</f>
        <v>91350</v>
      </c>
      <c r="S119" s="129" t="s">
        <v>91</v>
      </c>
      <c r="T119" s="127">
        <f>VLOOKUP(S119,'Money Won'!$1:$1048576,2,FALSE)</f>
        <v>0</v>
      </c>
      <c r="U119" s="122" t="s">
        <v>269</v>
      </c>
      <c r="V119" s="123">
        <f>VLOOKUP(U119,'Money Won'!$1:$1048576,2,FALSE)</f>
        <v>0</v>
      </c>
      <c r="W119" s="122" t="s">
        <v>161</v>
      </c>
      <c r="X119" s="123">
        <f>VLOOKUP(W119,'Money Won'!$1:$1048576,2,FALSE)</f>
        <v>36925</v>
      </c>
      <c r="Y119" s="122" t="s">
        <v>94</v>
      </c>
      <c r="Z119" s="123">
        <f>VLOOKUP(Y119,'Money Won'!$1:$1048576,2,FALSE)</f>
        <v>69875</v>
      </c>
      <c r="AA119" s="116" t="s">
        <v>282</v>
      </c>
      <c r="AB119" s="117">
        <f>VLOOKUP(AA119,'Money Won'!$1:$1048576,2,FALSE)</f>
        <v>0</v>
      </c>
      <c r="AC119" s="118" t="s">
        <v>289</v>
      </c>
      <c r="AD119" s="117">
        <f>VLOOKUP(AC119,'Money Won'!$1:$1048576,2,FALSE)</f>
        <v>25088</v>
      </c>
      <c r="AE119" s="118" t="s">
        <v>291</v>
      </c>
      <c r="AF119" s="117">
        <f>VLOOKUP(AE119,'Money Won'!$1:$1048576,2,FALSE)</f>
        <v>0</v>
      </c>
      <c r="AG119" s="111" t="s">
        <v>305</v>
      </c>
      <c r="AH119" s="112">
        <f>VLOOKUP(AG119,'Money Won'!$1:$1048576,2,FALSE)</f>
        <v>0</v>
      </c>
      <c r="AI119" s="113" t="s">
        <v>309</v>
      </c>
      <c r="AJ119" s="112">
        <f>VLOOKUP(AI119,'Money Won'!$1:$1048576,2,FALSE)</f>
        <v>0</v>
      </c>
      <c r="AK119" s="113" t="s">
        <v>314</v>
      </c>
      <c r="AL119" s="112">
        <f>VLOOKUP(AK119,'Money Won'!$1:$1048576,2,FALSE)</f>
        <v>0</v>
      </c>
    </row>
    <row r="120" spans="1:38" x14ac:dyDescent="0.2">
      <c r="A120" s="53">
        <v>119</v>
      </c>
      <c r="B120" s="54" t="s">
        <v>252</v>
      </c>
      <c r="C120" s="54" t="s">
        <v>446</v>
      </c>
      <c r="D120" s="54" t="s">
        <v>222</v>
      </c>
      <c r="E120" s="55" t="s">
        <v>174</v>
      </c>
      <c r="F120" s="53" t="s">
        <v>13</v>
      </c>
      <c r="G120" s="56"/>
      <c r="H120" s="57">
        <f t="shared" si="3"/>
        <v>844361</v>
      </c>
      <c r="I120" s="133" t="s">
        <v>52</v>
      </c>
      <c r="J120" s="134">
        <f>VLOOKUP(I120,'Money Won'!$1:$1048576,2,FALSE)</f>
        <v>91350</v>
      </c>
      <c r="K120" s="135" t="s">
        <v>63</v>
      </c>
      <c r="L120" s="134">
        <f>VLOOKUP(K120,'Money Won'!$1:$1048576,2,FALSE)</f>
        <v>0</v>
      </c>
      <c r="M120" s="135" t="s">
        <v>62</v>
      </c>
      <c r="N120" s="134">
        <f>VLOOKUP(M120,'Money Won'!$1:$1048576,2,FALSE)</f>
        <v>313000</v>
      </c>
      <c r="O120" s="126" t="s">
        <v>75</v>
      </c>
      <c r="P120" s="127">
        <f>VLOOKUP(O120,'Money Won'!$1:$1048576,2,FALSE)</f>
        <v>0</v>
      </c>
      <c r="Q120" s="128" t="s">
        <v>258</v>
      </c>
      <c r="R120" s="127">
        <f>VLOOKUP(Q120,'Money Won'!$1:$1048576,2,FALSE)</f>
        <v>56278</v>
      </c>
      <c r="S120" s="129" t="s">
        <v>265</v>
      </c>
      <c r="T120" s="127">
        <f>VLOOKUP(S120,'Money Won'!$1:$1048576,2,FALSE)</f>
        <v>28317</v>
      </c>
      <c r="U120" s="122" t="s">
        <v>160</v>
      </c>
      <c r="V120" s="123">
        <f>VLOOKUP(U120,'Money Won'!$1:$1048576,2,FALSE)</f>
        <v>91350</v>
      </c>
      <c r="W120" s="122" t="s">
        <v>255</v>
      </c>
      <c r="X120" s="123">
        <f>VLOOKUP(W120,'Money Won'!$1:$1048576,2,FALSE)</f>
        <v>56278</v>
      </c>
      <c r="Y120" s="122" t="s">
        <v>165</v>
      </c>
      <c r="Z120" s="123">
        <f>VLOOKUP(Y120,'Money Won'!$1:$1048576,2,FALSE)</f>
        <v>25088</v>
      </c>
      <c r="AA120" s="116" t="s">
        <v>98</v>
      </c>
      <c r="AB120" s="117">
        <f>VLOOKUP(AA120,'Money Won'!$1:$1048576,2,FALSE)</f>
        <v>91350</v>
      </c>
      <c r="AC120" s="118" t="s">
        <v>287</v>
      </c>
      <c r="AD120" s="117">
        <f>VLOOKUP(AC120,'Money Won'!$1:$1048576,2,FALSE)</f>
        <v>91350</v>
      </c>
      <c r="AE120" s="118" t="s">
        <v>283</v>
      </c>
      <c r="AF120" s="117">
        <f>VLOOKUP(AE120,'Money Won'!$1:$1048576,2,FALSE)</f>
        <v>0</v>
      </c>
      <c r="AG120" s="111" t="s">
        <v>307</v>
      </c>
      <c r="AH120" s="112">
        <f>VLOOKUP(AG120,'Money Won'!$1:$1048576,2,FALSE)</f>
        <v>0</v>
      </c>
      <c r="AI120" s="113" t="s">
        <v>319</v>
      </c>
      <c r="AJ120" s="112">
        <f>VLOOKUP(AI120,'Money Won'!$1:$1048576,2,FALSE)</f>
        <v>0</v>
      </c>
      <c r="AK120" s="113" t="s">
        <v>322</v>
      </c>
      <c r="AL120" s="112">
        <f>VLOOKUP(AK120,'Money Won'!$1:$1048576,2,FALSE)</f>
        <v>0</v>
      </c>
    </row>
    <row r="121" spans="1:38" x14ac:dyDescent="0.2">
      <c r="A121" s="53">
        <v>120</v>
      </c>
      <c r="B121" s="54" t="s">
        <v>218</v>
      </c>
      <c r="C121" s="54" t="s">
        <v>387</v>
      </c>
      <c r="D121" s="54" t="s">
        <v>388</v>
      </c>
      <c r="E121" s="55" t="s">
        <v>174</v>
      </c>
      <c r="F121" s="53" t="s">
        <v>13</v>
      </c>
      <c r="G121" s="56"/>
      <c r="H121" s="57">
        <f t="shared" si="3"/>
        <v>827447</v>
      </c>
      <c r="I121" s="133" t="s">
        <v>55</v>
      </c>
      <c r="J121" s="134">
        <f>VLOOKUP(I121,'Money Won'!$1:$1048576,2,FALSE)</f>
        <v>171700</v>
      </c>
      <c r="K121" s="135" t="s">
        <v>52</v>
      </c>
      <c r="L121" s="134">
        <f>VLOOKUP(K121,'Money Won'!$1:$1048576,2,FALSE)</f>
        <v>91350</v>
      </c>
      <c r="M121" s="135" t="s">
        <v>58</v>
      </c>
      <c r="N121" s="134">
        <f>VLOOKUP(M121,'Money Won'!$1:$1048576,2,FALSE)</f>
        <v>171700</v>
      </c>
      <c r="O121" s="126" t="s">
        <v>265</v>
      </c>
      <c r="P121" s="127">
        <f>VLOOKUP(O121,'Money Won'!$1:$1048576,2,FALSE)</f>
        <v>28317</v>
      </c>
      <c r="Q121" s="128" t="s">
        <v>262</v>
      </c>
      <c r="R121" s="127">
        <f>VLOOKUP(Q121,'Money Won'!$1:$1048576,2,FALSE)</f>
        <v>0</v>
      </c>
      <c r="S121" s="129" t="s">
        <v>77</v>
      </c>
      <c r="T121" s="127">
        <f>VLOOKUP(S121,'Money Won'!$1:$1048576,2,FALSE)</f>
        <v>91350</v>
      </c>
      <c r="U121" s="122" t="s">
        <v>160</v>
      </c>
      <c r="V121" s="123">
        <f>VLOOKUP(U121,'Money Won'!$1:$1048576,2,FALSE)</f>
        <v>91350</v>
      </c>
      <c r="W121" s="122" t="s">
        <v>276</v>
      </c>
      <c r="X121" s="123">
        <f>VLOOKUP(W121,'Money Won'!$1:$1048576,2,FALSE)</f>
        <v>0</v>
      </c>
      <c r="Y121" s="122" t="s">
        <v>165</v>
      </c>
      <c r="Z121" s="123">
        <f>VLOOKUP(Y121,'Money Won'!$1:$1048576,2,FALSE)</f>
        <v>25088</v>
      </c>
      <c r="AA121" s="116" t="s">
        <v>98</v>
      </c>
      <c r="AB121" s="117">
        <f>VLOOKUP(AA121,'Money Won'!$1:$1048576,2,FALSE)</f>
        <v>91350</v>
      </c>
      <c r="AC121" s="118" t="s">
        <v>281</v>
      </c>
      <c r="AD121" s="117">
        <f>VLOOKUP(AC121,'Money Won'!$1:$1048576,2,FALSE)</f>
        <v>0</v>
      </c>
      <c r="AE121" s="118" t="s">
        <v>294</v>
      </c>
      <c r="AF121" s="117">
        <f>VLOOKUP(AE121,'Money Won'!$1:$1048576,2,FALSE)</f>
        <v>0</v>
      </c>
      <c r="AG121" s="111" t="s">
        <v>326</v>
      </c>
      <c r="AH121" s="112">
        <f>VLOOKUP(AG121,'Money Won'!$1:$1048576,2,FALSE)</f>
        <v>28317</v>
      </c>
      <c r="AI121" s="113" t="s">
        <v>319</v>
      </c>
      <c r="AJ121" s="112">
        <f>VLOOKUP(AI121,'Money Won'!$1:$1048576,2,FALSE)</f>
        <v>0</v>
      </c>
      <c r="AK121" s="113" t="s">
        <v>306</v>
      </c>
      <c r="AL121" s="112">
        <f>VLOOKUP(AK121,'Money Won'!$1:$1048576,2,FALSE)</f>
        <v>36925</v>
      </c>
    </row>
    <row r="122" spans="1:38" x14ac:dyDescent="0.2">
      <c r="A122" s="53">
        <v>121</v>
      </c>
      <c r="B122" s="54" t="s">
        <v>403</v>
      </c>
      <c r="C122" s="54" t="s">
        <v>404</v>
      </c>
      <c r="D122" s="54" t="s">
        <v>231</v>
      </c>
      <c r="E122" s="55" t="s">
        <v>174</v>
      </c>
      <c r="F122" s="53" t="s">
        <v>13</v>
      </c>
      <c r="G122" s="56"/>
      <c r="H122" s="57">
        <f t="shared" si="3"/>
        <v>823994</v>
      </c>
      <c r="I122" s="133" t="s">
        <v>57</v>
      </c>
      <c r="J122" s="134">
        <f>VLOOKUP(I122,'Money Won'!$1:$1048576,2,FALSE)</f>
        <v>91350</v>
      </c>
      <c r="K122" s="135" t="s">
        <v>55</v>
      </c>
      <c r="L122" s="134">
        <f>VLOOKUP(K122,'Money Won'!$1:$1048576,2,FALSE)</f>
        <v>171700</v>
      </c>
      <c r="M122" s="135" t="s">
        <v>69</v>
      </c>
      <c r="N122" s="134">
        <f>VLOOKUP(M122,'Money Won'!$1:$1048576,2,FALSE)</f>
        <v>171700</v>
      </c>
      <c r="O122" s="126" t="s">
        <v>265</v>
      </c>
      <c r="P122" s="127">
        <f>VLOOKUP(O122,'Money Won'!$1:$1048576,2,FALSE)</f>
        <v>28317</v>
      </c>
      <c r="Q122" s="128" t="s">
        <v>75</v>
      </c>
      <c r="R122" s="127">
        <f>VLOOKUP(Q122,'Money Won'!$1:$1048576,2,FALSE)</f>
        <v>0</v>
      </c>
      <c r="S122" s="129" t="s">
        <v>166</v>
      </c>
      <c r="T122" s="127">
        <f>VLOOKUP(S122,'Money Won'!$1:$1048576,2,FALSE)</f>
        <v>26467</v>
      </c>
      <c r="U122" s="122" t="s">
        <v>270</v>
      </c>
      <c r="V122" s="123">
        <f>VLOOKUP(U122,'Money Won'!$1:$1048576,2,FALSE)</f>
        <v>28317</v>
      </c>
      <c r="W122" s="122" t="s">
        <v>267</v>
      </c>
      <c r="X122" s="123">
        <f>VLOOKUP(W122,'Money Won'!$1:$1048576,2,FALSE)</f>
        <v>26467</v>
      </c>
      <c r="Y122" s="122" t="s">
        <v>87</v>
      </c>
      <c r="Z122" s="123">
        <f>VLOOKUP(Y122,'Money Won'!$1:$1048576,2,FALSE)</f>
        <v>0</v>
      </c>
      <c r="AA122" s="116" t="s">
        <v>98</v>
      </c>
      <c r="AB122" s="117">
        <f>VLOOKUP(AA122,'Money Won'!$1:$1048576,2,FALSE)</f>
        <v>91350</v>
      </c>
      <c r="AC122" s="118" t="s">
        <v>299</v>
      </c>
      <c r="AD122" s="117">
        <f>VLOOKUP(AC122,'Money Won'!$1:$1048576,2,FALSE)</f>
        <v>0</v>
      </c>
      <c r="AE122" s="118" t="s">
        <v>289</v>
      </c>
      <c r="AF122" s="117">
        <f>VLOOKUP(AE122,'Money Won'!$1:$1048576,2,FALSE)</f>
        <v>25088</v>
      </c>
      <c r="AG122" s="111" t="s">
        <v>324</v>
      </c>
      <c r="AH122" s="112">
        <f>VLOOKUP(AG122,'Money Won'!$1:$1048576,2,FALSE)</f>
        <v>126313</v>
      </c>
      <c r="AI122" s="113" t="s">
        <v>306</v>
      </c>
      <c r="AJ122" s="112">
        <f>VLOOKUP(AI122,'Money Won'!$1:$1048576,2,FALSE)</f>
        <v>36925</v>
      </c>
      <c r="AK122" s="113" t="s">
        <v>322</v>
      </c>
      <c r="AL122" s="112">
        <f>VLOOKUP(AK122,'Money Won'!$1:$1048576,2,FALSE)</f>
        <v>0</v>
      </c>
    </row>
    <row r="123" spans="1:38" x14ac:dyDescent="0.2">
      <c r="A123" s="53">
        <v>122</v>
      </c>
      <c r="B123" s="54" t="s">
        <v>217</v>
      </c>
      <c r="C123" s="54" t="s">
        <v>387</v>
      </c>
      <c r="D123" s="54" t="s">
        <v>388</v>
      </c>
      <c r="E123" s="55" t="s">
        <v>174</v>
      </c>
      <c r="F123" s="53" t="s">
        <v>13</v>
      </c>
      <c r="G123" s="56"/>
      <c r="H123" s="57">
        <f t="shared" si="3"/>
        <v>822972</v>
      </c>
      <c r="I123" s="133" t="s">
        <v>58</v>
      </c>
      <c r="J123" s="134">
        <f>VLOOKUP(I123,'Money Won'!$1:$1048576,2,FALSE)</f>
        <v>171700</v>
      </c>
      <c r="K123" s="135" t="s">
        <v>65</v>
      </c>
      <c r="L123" s="134">
        <f>VLOOKUP(K123,'Money Won'!$1:$1048576,2,FALSE)</f>
        <v>0</v>
      </c>
      <c r="M123" s="135" t="s">
        <v>76</v>
      </c>
      <c r="N123" s="134">
        <f>VLOOKUP(M123,'Money Won'!$1:$1048576,2,FALSE)</f>
        <v>36925</v>
      </c>
      <c r="O123" s="126" t="s">
        <v>149</v>
      </c>
      <c r="P123" s="127">
        <f>VLOOKUP(O123,'Money Won'!$1:$1048576,2,FALSE)</f>
        <v>313000</v>
      </c>
      <c r="Q123" s="128" t="s">
        <v>265</v>
      </c>
      <c r="R123" s="127">
        <f>VLOOKUP(Q123,'Money Won'!$1:$1048576,2,FALSE)</f>
        <v>28317</v>
      </c>
      <c r="S123" s="129" t="s">
        <v>77</v>
      </c>
      <c r="T123" s="127">
        <f>VLOOKUP(S123,'Money Won'!$1:$1048576,2,FALSE)</f>
        <v>91350</v>
      </c>
      <c r="U123" s="122" t="s">
        <v>160</v>
      </c>
      <c r="V123" s="123">
        <f>VLOOKUP(U123,'Money Won'!$1:$1048576,2,FALSE)</f>
        <v>91350</v>
      </c>
      <c r="W123" s="122" t="s">
        <v>165</v>
      </c>
      <c r="X123" s="123">
        <f>VLOOKUP(W123,'Money Won'!$1:$1048576,2,FALSE)</f>
        <v>25088</v>
      </c>
      <c r="Y123" s="122" t="s">
        <v>273</v>
      </c>
      <c r="Z123" s="123">
        <f>VLOOKUP(Y123,'Money Won'!$1:$1048576,2,FALSE)</f>
        <v>0</v>
      </c>
      <c r="AA123" s="116" t="s">
        <v>284</v>
      </c>
      <c r="AB123" s="117">
        <f>VLOOKUP(AA123,'Money Won'!$1:$1048576,2,FALSE)</f>
        <v>0</v>
      </c>
      <c r="AC123" s="118" t="s">
        <v>294</v>
      </c>
      <c r="AD123" s="117">
        <f>VLOOKUP(AC123,'Money Won'!$1:$1048576,2,FALSE)</f>
        <v>0</v>
      </c>
      <c r="AE123" s="118" t="s">
        <v>281</v>
      </c>
      <c r="AF123" s="117">
        <f>VLOOKUP(AE123,'Money Won'!$1:$1048576,2,FALSE)</f>
        <v>0</v>
      </c>
      <c r="AG123" s="111" t="s">
        <v>326</v>
      </c>
      <c r="AH123" s="112">
        <f>VLOOKUP(AG123,'Money Won'!$1:$1048576,2,FALSE)</f>
        <v>28317</v>
      </c>
      <c r="AI123" s="113" t="s">
        <v>306</v>
      </c>
      <c r="AJ123" s="112">
        <f>VLOOKUP(AI123,'Money Won'!$1:$1048576,2,FALSE)</f>
        <v>36925</v>
      </c>
      <c r="AK123" s="113" t="s">
        <v>305</v>
      </c>
      <c r="AL123" s="112">
        <f>VLOOKUP(AK123,'Money Won'!$1:$1048576,2,FALSE)</f>
        <v>0</v>
      </c>
    </row>
    <row r="124" spans="1:38" x14ac:dyDescent="0.2">
      <c r="A124" s="53">
        <v>123</v>
      </c>
      <c r="B124" s="54" t="s">
        <v>222</v>
      </c>
      <c r="C124" s="54" t="s">
        <v>445</v>
      </c>
      <c r="D124" s="54" t="s">
        <v>222</v>
      </c>
      <c r="E124" s="55" t="s">
        <v>174</v>
      </c>
      <c r="F124" s="53" t="s">
        <v>13</v>
      </c>
      <c r="G124" s="56"/>
      <c r="H124" s="57">
        <f t="shared" si="3"/>
        <v>751363</v>
      </c>
      <c r="I124" s="133" t="s">
        <v>68</v>
      </c>
      <c r="J124" s="134">
        <f>VLOOKUP(I124,'Money Won'!$1:$1048576,2,FALSE)</f>
        <v>503500</v>
      </c>
      <c r="K124" s="135" t="s">
        <v>63</v>
      </c>
      <c r="L124" s="134">
        <f>VLOOKUP(K124,'Money Won'!$1:$1048576,2,FALSE)</f>
        <v>0</v>
      </c>
      <c r="M124" s="135" t="s">
        <v>78</v>
      </c>
      <c r="N124" s="134">
        <f>VLOOKUP(M124,'Money Won'!$1:$1048576,2,FALSE)</f>
        <v>36925</v>
      </c>
      <c r="O124" s="126" t="s">
        <v>263</v>
      </c>
      <c r="P124" s="127">
        <f>VLOOKUP(O124,'Money Won'!$1:$1048576,2,FALSE)</f>
        <v>24625</v>
      </c>
      <c r="Q124" s="128" t="s">
        <v>70</v>
      </c>
      <c r="R124" s="127">
        <f>VLOOKUP(Q124,'Money Won'!$1:$1048576,2,FALSE)</f>
        <v>0</v>
      </c>
      <c r="S124" s="129" t="s">
        <v>84</v>
      </c>
      <c r="T124" s="127">
        <f>VLOOKUP(S124,'Money Won'!$1:$1048576,2,FALSE)</f>
        <v>0</v>
      </c>
      <c r="U124" s="122" t="s">
        <v>94</v>
      </c>
      <c r="V124" s="123">
        <f>VLOOKUP(U124,'Money Won'!$1:$1048576,2,FALSE)</f>
        <v>69875</v>
      </c>
      <c r="W124" s="122" t="s">
        <v>165</v>
      </c>
      <c r="X124" s="123">
        <f>VLOOKUP(W124,'Money Won'!$1:$1048576,2,FALSE)</f>
        <v>25088</v>
      </c>
      <c r="Y124" s="122" t="s">
        <v>273</v>
      </c>
      <c r="Z124" s="123">
        <f>VLOOKUP(Y124,'Money Won'!$1:$1048576,2,FALSE)</f>
        <v>0</v>
      </c>
      <c r="AA124" s="116" t="s">
        <v>98</v>
      </c>
      <c r="AB124" s="117">
        <f>VLOOKUP(AA124,'Money Won'!$1:$1048576,2,FALSE)</f>
        <v>91350</v>
      </c>
      <c r="AC124" s="118" t="s">
        <v>281</v>
      </c>
      <c r="AD124" s="117">
        <f>VLOOKUP(AC124,'Money Won'!$1:$1048576,2,FALSE)</f>
        <v>0</v>
      </c>
      <c r="AE124" s="118" t="s">
        <v>291</v>
      </c>
      <c r="AF124" s="117">
        <f>VLOOKUP(AE124,'Money Won'!$1:$1048576,2,FALSE)</f>
        <v>0</v>
      </c>
      <c r="AG124" s="111" t="s">
        <v>307</v>
      </c>
      <c r="AH124" s="112">
        <f>VLOOKUP(AG124,'Money Won'!$1:$1048576,2,FALSE)</f>
        <v>0</v>
      </c>
      <c r="AI124" s="113" t="s">
        <v>319</v>
      </c>
      <c r="AJ124" s="112">
        <f>VLOOKUP(AI124,'Money Won'!$1:$1048576,2,FALSE)</f>
        <v>0</v>
      </c>
      <c r="AK124" s="113" t="s">
        <v>322</v>
      </c>
      <c r="AL124" s="112">
        <f>VLOOKUP(AK124,'Money Won'!$1:$1048576,2,FALSE)</f>
        <v>0</v>
      </c>
    </row>
    <row r="125" spans="1:38" x14ac:dyDescent="0.2">
      <c r="A125" s="53">
        <v>124</v>
      </c>
      <c r="B125" s="54" t="s">
        <v>364</v>
      </c>
      <c r="C125" s="54" t="s">
        <v>363</v>
      </c>
      <c r="D125" s="54" t="s">
        <v>365</v>
      </c>
      <c r="E125" s="55" t="s">
        <v>366</v>
      </c>
      <c r="F125" s="53" t="s">
        <v>13</v>
      </c>
      <c r="G125" s="56"/>
      <c r="H125" s="57">
        <f t="shared" si="3"/>
        <v>748209</v>
      </c>
      <c r="I125" s="133" t="s">
        <v>58</v>
      </c>
      <c r="J125" s="134">
        <f>VLOOKUP(I125,'Money Won'!$1:$1048576,2,FALSE)</f>
        <v>171700</v>
      </c>
      <c r="K125" s="135" t="s">
        <v>76</v>
      </c>
      <c r="L125" s="134">
        <f>VLOOKUP(K125,'Money Won'!$1:$1048576,2,FALSE)</f>
        <v>36925</v>
      </c>
      <c r="M125" s="135" t="s">
        <v>83</v>
      </c>
      <c r="N125" s="134">
        <f>VLOOKUP(M125,'Money Won'!$1:$1048576,2,FALSE)</f>
        <v>36925</v>
      </c>
      <c r="O125" s="126" t="s">
        <v>261</v>
      </c>
      <c r="P125" s="127">
        <f>VLOOKUP(O125,'Money Won'!$1:$1048576,2,FALSE)</f>
        <v>171700</v>
      </c>
      <c r="Q125" s="128" t="s">
        <v>258</v>
      </c>
      <c r="R125" s="127">
        <f>VLOOKUP(Q125,'Money Won'!$1:$1048576,2,FALSE)</f>
        <v>56278</v>
      </c>
      <c r="S125" s="129" t="s">
        <v>156</v>
      </c>
      <c r="T125" s="127">
        <f>VLOOKUP(S125,'Money Won'!$1:$1048576,2,FALSE)</f>
        <v>0</v>
      </c>
      <c r="U125" s="122" t="s">
        <v>94</v>
      </c>
      <c r="V125" s="123">
        <f>VLOOKUP(U125,'Money Won'!$1:$1048576,2,FALSE)</f>
        <v>69875</v>
      </c>
      <c r="W125" s="122" t="s">
        <v>272</v>
      </c>
      <c r="X125" s="123">
        <f>VLOOKUP(W125,'Money Won'!$1:$1048576,2,FALSE)</f>
        <v>0</v>
      </c>
      <c r="Y125" s="122" t="s">
        <v>273</v>
      </c>
      <c r="Z125" s="123">
        <f>VLOOKUP(Y125,'Money Won'!$1:$1048576,2,FALSE)</f>
        <v>0</v>
      </c>
      <c r="AA125" s="116" t="s">
        <v>296</v>
      </c>
      <c r="AB125" s="117">
        <f>VLOOKUP(AA125,'Money Won'!$1:$1048576,2,FALSE)</f>
        <v>0</v>
      </c>
      <c r="AC125" s="118" t="s">
        <v>300</v>
      </c>
      <c r="AD125" s="117">
        <f>VLOOKUP(AC125,'Money Won'!$1:$1048576,2,FALSE)</f>
        <v>0</v>
      </c>
      <c r="AE125" s="118" t="s">
        <v>289</v>
      </c>
      <c r="AF125" s="117">
        <f>VLOOKUP(AE125,'Money Won'!$1:$1048576,2,FALSE)</f>
        <v>25088</v>
      </c>
      <c r="AG125" s="111" t="s">
        <v>330</v>
      </c>
      <c r="AH125" s="112">
        <f>VLOOKUP(AG125,'Money Won'!$1:$1048576,2,FALSE)</f>
        <v>25088</v>
      </c>
      <c r="AI125" s="113" t="s">
        <v>324</v>
      </c>
      <c r="AJ125" s="112">
        <f>VLOOKUP(AI125,'Money Won'!$1:$1048576,2,FALSE)</f>
        <v>126313</v>
      </c>
      <c r="AK125" s="113" t="s">
        <v>326</v>
      </c>
      <c r="AL125" s="112">
        <f>VLOOKUP(AK125,'Money Won'!$1:$1048576,2,FALSE)</f>
        <v>28317</v>
      </c>
    </row>
    <row r="126" spans="1:38" x14ac:dyDescent="0.2">
      <c r="A126" s="53">
        <v>125</v>
      </c>
      <c r="B126" s="54" t="s">
        <v>340</v>
      </c>
      <c r="C126" s="54" t="s">
        <v>242</v>
      </c>
      <c r="D126" s="54" t="s">
        <v>243</v>
      </c>
      <c r="E126" s="55" t="s">
        <v>174</v>
      </c>
      <c r="F126" s="53" t="s">
        <v>13</v>
      </c>
      <c r="G126" s="56"/>
      <c r="H126" s="57">
        <f t="shared" si="3"/>
        <v>733206</v>
      </c>
      <c r="I126" s="133" t="s">
        <v>65</v>
      </c>
      <c r="J126" s="134">
        <f>VLOOKUP(I126,'Money Won'!$1:$1048576,2,FALSE)</f>
        <v>0</v>
      </c>
      <c r="K126" s="135" t="s">
        <v>57</v>
      </c>
      <c r="L126" s="134">
        <f>VLOOKUP(K126,'Money Won'!$1:$1048576,2,FALSE)</f>
        <v>91350</v>
      </c>
      <c r="M126" s="135" t="s">
        <v>68</v>
      </c>
      <c r="N126" s="134">
        <f>VLOOKUP(M126,'Money Won'!$1:$1048576,2,FALSE)</f>
        <v>503500</v>
      </c>
      <c r="O126" s="126" t="s">
        <v>158</v>
      </c>
      <c r="P126" s="127">
        <f>VLOOKUP(O126,'Money Won'!$1:$1048576,2,FALSE)</f>
        <v>0</v>
      </c>
      <c r="Q126" s="128" t="s">
        <v>75</v>
      </c>
      <c r="R126" s="127">
        <f>VLOOKUP(Q126,'Money Won'!$1:$1048576,2,FALSE)</f>
        <v>0</v>
      </c>
      <c r="S126" s="129" t="s">
        <v>150</v>
      </c>
      <c r="T126" s="127">
        <f>VLOOKUP(S126,'Money Won'!$1:$1048576,2,FALSE)</f>
        <v>56278</v>
      </c>
      <c r="U126" s="122" t="s">
        <v>275</v>
      </c>
      <c r="V126" s="123">
        <f>VLOOKUP(U126,'Money Won'!$1:$1048576,2,FALSE)</f>
        <v>0</v>
      </c>
      <c r="W126" s="122" t="s">
        <v>276</v>
      </c>
      <c r="X126" s="123">
        <f>VLOOKUP(W126,'Money Won'!$1:$1048576,2,FALSE)</f>
        <v>0</v>
      </c>
      <c r="Y126" s="122" t="s">
        <v>274</v>
      </c>
      <c r="Z126" s="123">
        <f>VLOOKUP(Y126,'Money Won'!$1:$1048576,2,FALSE)</f>
        <v>56278</v>
      </c>
      <c r="AA126" s="116" t="s">
        <v>294</v>
      </c>
      <c r="AB126" s="117">
        <f>VLOOKUP(AA126,'Money Won'!$1:$1048576,2,FALSE)</f>
        <v>0</v>
      </c>
      <c r="AC126" s="118" t="s">
        <v>281</v>
      </c>
      <c r="AD126" s="117">
        <f>VLOOKUP(AC126,'Money Won'!$1:$1048576,2,FALSE)</f>
        <v>0</v>
      </c>
      <c r="AE126" s="118" t="s">
        <v>298</v>
      </c>
      <c r="AF126" s="117">
        <f>VLOOKUP(AE126,'Money Won'!$1:$1048576,2,FALSE)</f>
        <v>25800</v>
      </c>
      <c r="AG126" s="111" t="s">
        <v>173</v>
      </c>
      <c r="AH126" s="112">
        <f>VLOOKUP(AG126,'Money Won'!$1:$1048576,2,FALSE)</f>
        <v>0</v>
      </c>
      <c r="AI126" s="113" t="s">
        <v>311</v>
      </c>
      <c r="AJ126" s="112">
        <f>VLOOKUP(AI126,'Money Won'!$1:$1048576,2,FALSE)</f>
        <v>0</v>
      </c>
      <c r="AK126" s="113" t="s">
        <v>313</v>
      </c>
      <c r="AL126" s="112">
        <f>VLOOKUP(AK126,'Money Won'!$1:$1048576,2,FALSE)</f>
        <v>0</v>
      </c>
    </row>
    <row r="127" spans="1:38" x14ac:dyDescent="0.2">
      <c r="A127" s="53">
        <v>126</v>
      </c>
      <c r="B127" s="54" t="s">
        <v>187</v>
      </c>
      <c r="C127" s="54" t="s">
        <v>383</v>
      </c>
      <c r="D127" s="54" t="s">
        <v>187</v>
      </c>
      <c r="E127" s="55" t="s">
        <v>174</v>
      </c>
      <c r="F127" s="53" t="s">
        <v>13</v>
      </c>
      <c r="G127" s="56"/>
      <c r="H127" s="57">
        <f t="shared" si="3"/>
        <v>725887</v>
      </c>
      <c r="I127" s="133" t="s">
        <v>58</v>
      </c>
      <c r="J127" s="134">
        <f>VLOOKUP(I127,'Money Won'!$1:$1048576,2,FALSE)</f>
        <v>171700</v>
      </c>
      <c r="K127" s="135" t="s">
        <v>65</v>
      </c>
      <c r="L127" s="134">
        <f>VLOOKUP(K127,'Money Won'!$1:$1048576,2,FALSE)</f>
        <v>0</v>
      </c>
      <c r="M127" s="135" t="s">
        <v>76</v>
      </c>
      <c r="N127" s="134">
        <f>VLOOKUP(M127,'Money Won'!$1:$1048576,2,FALSE)</f>
        <v>36925</v>
      </c>
      <c r="O127" s="126" t="s">
        <v>75</v>
      </c>
      <c r="P127" s="127">
        <f>VLOOKUP(O127,'Money Won'!$1:$1048576,2,FALSE)</f>
        <v>0</v>
      </c>
      <c r="Q127" s="128" t="s">
        <v>265</v>
      </c>
      <c r="R127" s="127">
        <f>VLOOKUP(Q127,'Money Won'!$1:$1048576,2,FALSE)</f>
        <v>28317</v>
      </c>
      <c r="S127" s="129" t="s">
        <v>77</v>
      </c>
      <c r="T127" s="127">
        <f>VLOOKUP(S127,'Money Won'!$1:$1048576,2,FALSE)</f>
        <v>91350</v>
      </c>
      <c r="U127" s="122" t="s">
        <v>273</v>
      </c>
      <c r="V127" s="123">
        <f>VLOOKUP(U127,'Money Won'!$1:$1048576,2,FALSE)</f>
        <v>0</v>
      </c>
      <c r="W127" s="122" t="s">
        <v>276</v>
      </c>
      <c r="X127" s="123">
        <f>VLOOKUP(W127,'Money Won'!$1:$1048576,2,FALSE)</f>
        <v>0</v>
      </c>
      <c r="Y127" s="122" t="s">
        <v>341</v>
      </c>
      <c r="Z127" s="123">
        <f>VLOOKUP(Y127,'Money Won'!$1:$1048576,2,FALSE)</f>
        <v>313000</v>
      </c>
      <c r="AA127" s="116" t="s">
        <v>172</v>
      </c>
      <c r="AB127" s="117">
        <f>VLOOKUP(AA127,'Money Won'!$1:$1048576,2,FALSE)</f>
        <v>0</v>
      </c>
      <c r="AC127" s="118" t="s">
        <v>281</v>
      </c>
      <c r="AD127" s="117">
        <f>VLOOKUP(AC127,'Money Won'!$1:$1048576,2,FALSE)</f>
        <v>0</v>
      </c>
      <c r="AE127" s="118" t="s">
        <v>288</v>
      </c>
      <c r="AF127" s="117">
        <f>VLOOKUP(AE127,'Money Won'!$1:$1048576,2,FALSE)</f>
        <v>56278</v>
      </c>
      <c r="AG127" s="111" t="s">
        <v>307</v>
      </c>
      <c r="AH127" s="112">
        <f>VLOOKUP(AG127,'Money Won'!$1:$1048576,2,FALSE)</f>
        <v>0</v>
      </c>
      <c r="AI127" s="113" t="s">
        <v>326</v>
      </c>
      <c r="AJ127" s="112">
        <f>VLOOKUP(AI127,'Money Won'!$1:$1048576,2,FALSE)</f>
        <v>28317</v>
      </c>
      <c r="AK127" s="113" t="s">
        <v>322</v>
      </c>
      <c r="AL127" s="112">
        <f>VLOOKUP(AK127,'Money Won'!$1:$1048576,2,FALSE)</f>
        <v>0</v>
      </c>
    </row>
    <row r="128" spans="1:38" x14ac:dyDescent="0.2">
      <c r="A128" s="53">
        <v>127</v>
      </c>
      <c r="B128" s="54" t="s">
        <v>121</v>
      </c>
      <c r="C128" s="54" t="s">
        <v>458</v>
      </c>
      <c r="D128" s="54" t="s">
        <v>121</v>
      </c>
      <c r="E128" s="55" t="s">
        <v>174</v>
      </c>
      <c r="F128" s="53" t="s">
        <v>13</v>
      </c>
      <c r="G128" s="56"/>
      <c r="H128" s="57">
        <f t="shared" si="3"/>
        <v>723122</v>
      </c>
      <c r="I128" s="133" t="s">
        <v>68</v>
      </c>
      <c r="J128" s="134">
        <f>VLOOKUP(I128,'Money Won'!$1:$1048576,2,FALSE)</f>
        <v>503500</v>
      </c>
      <c r="K128" s="135" t="s">
        <v>65</v>
      </c>
      <c r="L128" s="134">
        <f>VLOOKUP(K128,'Money Won'!$1:$1048576,2,FALSE)</f>
        <v>0</v>
      </c>
      <c r="M128" s="135" t="s">
        <v>63</v>
      </c>
      <c r="N128" s="134">
        <f>VLOOKUP(M128,'Money Won'!$1:$1048576,2,FALSE)</f>
        <v>0</v>
      </c>
      <c r="O128" s="126" t="s">
        <v>82</v>
      </c>
      <c r="P128" s="127">
        <f>VLOOKUP(O128,'Money Won'!$1:$1048576,2,FALSE)</f>
        <v>69875</v>
      </c>
      <c r="Q128" s="128" t="s">
        <v>171</v>
      </c>
      <c r="R128" s="127">
        <f>VLOOKUP(Q128,'Money Won'!$1:$1048576,2,FALSE)</f>
        <v>0</v>
      </c>
      <c r="S128" s="129" t="s">
        <v>156</v>
      </c>
      <c r="T128" s="127">
        <f>VLOOKUP(S128,'Money Won'!$1:$1048576,2,FALSE)</f>
        <v>0</v>
      </c>
      <c r="U128" s="122" t="s">
        <v>277</v>
      </c>
      <c r="V128" s="123">
        <f>VLOOKUP(U128,'Money Won'!$1:$1048576,2,FALSE)</f>
        <v>0</v>
      </c>
      <c r="W128" s="122" t="s">
        <v>94</v>
      </c>
      <c r="X128" s="123">
        <f>VLOOKUP(W128,'Money Won'!$1:$1048576,2,FALSE)</f>
        <v>69875</v>
      </c>
      <c r="Y128" s="122" t="s">
        <v>270</v>
      </c>
      <c r="Z128" s="123">
        <f>VLOOKUP(Y128,'Money Won'!$1:$1048576,2,FALSE)</f>
        <v>28317</v>
      </c>
      <c r="AA128" s="116" t="s">
        <v>290</v>
      </c>
      <c r="AB128" s="117">
        <f>VLOOKUP(AA128,'Money Won'!$1:$1048576,2,FALSE)</f>
        <v>26467</v>
      </c>
      <c r="AC128" s="118" t="s">
        <v>289</v>
      </c>
      <c r="AD128" s="117">
        <f>VLOOKUP(AC128,'Money Won'!$1:$1048576,2,FALSE)</f>
        <v>25088</v>
      </c>
      <c r="AE128" s="118" t="s">
        <v>259</v>
      </c>
      <c r="AF128" s="117">
        <f>VLOOKUP(AE128,'Money Won'!$1:$1048576,2,FALSE)</f>
        <v>0</v>
      </c>
      <c r="AG128" s="111" t="s">
        <v>309</v>
      </c>
      <c r="AH128" s="112">
        <f>VLOOKUP(AG128,'Money Won'!$1:$1048576,2,FALSE)</f>
        <v>0</v>
      </c>
      <c r="AI128" s="113" t="s">
        <v>319</v>
      </c>
      <c r="AJ128" s="112">
        <f>VLOOKUP(AI128,'Money Won'!$1:$1048576,2,FALSE)</f>
        <v>0</v>
      </c>
      <c r="AK128" s="113" t="s">
        <v>328</v>
      </c>
      <c r="AL128" s="112">
        <f>VLOOKUP(AK128,'Money Won'!$1:$1048576,2,FALSE)</f>
        <v>0</v>
      </c>
    </row>
    <row r="129" spans="1:38" x14ac:dyDescent="0.2">
      <c r="A129" s="53">
        <v>128</v>
      </c>
      <c r="B129" s="54" t="s">
        <v>111</v>
      </c>
      <c r="C129" s="54" t="s">
        <v>351</v>
      </c>
      <c r="D129" s="54" t="s">
        <v>126</v>
      </c>
      <c r="E129" s="55"/>
      <c r="F129" s="53"/>
      <c r="G129" s="56"/>
      <c r="H129" s="57">
        <f t="shared" si="3"/>
        <v>715876</v>
      </c>
      <c r="I129" s="133" t="s">
        <v>57</v>
      </c>
      <c r="J129" s="134">
        <f>VLOOKUP(I129,'Money Won'!$1:$1048576,2,FALSE)</f>
        <v>91350</v>
      </c>
      <c r="K129" s="135" t="s">
        <v>52</v>
      </c>
      <c r="L129" s="134">
        <f>VLOOKUP(K129,'Money Won'!$1:$1048576,2,FALSE)</f>
        <v>91350</v>
      </c>
      <c r="M129" s="135" t="s">
        <v>58</v>
      </c>
      <c r="N129" s="134">
        <f>VLOOKUP(M129,'Money Won'!$1:$1048576,2,FALSE)</f>
        <v>171700</v>
      </c>
      <c r="O129" s="126" t="s">
        <v>265</v>
      </c>
      <c r="P129" s="127">
        <f>VLOOKUP(O129,'Money Won'!$1:$1048576,2,FALSE)</f>
        <v>28317</v>
      </c>
      <c r="Q129" s="128" t="s">
        <v>77</v>
      </c>
      <c r="R129" s="127">
        <f>VLOOKUP(Q129,'Money Won'!$1:$1048576,2,FALSE)</f>
        <v>91350</v>
      </c>
      <c r="S129" s="129" t="s">
        <v>91</v>
      </c>
      <c r="T129" s="127">
        <f>VLOOKUP(S129,'Money Won'!$1:$1048576,2,FALSE)</f>
        <v>0</v>
      </c>
      <c r="U129" s="122" t="s">
        <v>160</v>
      </c>
      <c r="V129" s="123">
        <f>VLOOKUP(U129,'Money Won'!$1:$1048576,2,FALSE)</f>
        <v>91350</v>
      </c>
      <c r="W129" s="122" t="s">
        <v>270</v>
      </c>
      <c r="X129" s="123">
        <f>VLOOKUP(W129,'Money Won'!$1:$1048576,2,FALSE)</f>
        <v>28317</v>
      </c>
      <c r="Y129" s="122" t="s">
        <v>94</v>
      </c>
      <c r="Z129" s="123">
        <f>VLOOKUP(Y129,'Money Won'!$1:$1048576,2,FALSE)</f>
        <v>69875</v>
      </c>
      <c r="AA129" s="116" t="s">
        <v>281</v>
      </c>
      <c r="AB129" s="117">
        <f>VLOOKUP(AA129,'Money Won'!$1:$1048576,2,FALSE)</f>
        <v>0</v>
      </c>
      <c r="AC129" s="118" t="s">
        <v>280</v>
      </c>
      <c r="AD129" s="117">
        <f>VLOOKUP(AC129,'Money Won'!$1:$1048576,2,FALSE)</f>
        <v>0</v>
      </c>
      <c r="AE129" s="118" t="s">
        <v>298</v>
      </c>
      <c r="AF129" s="117">
        <f>VLOOKUP(AE129,'Money Won'!$1:$1048576,2,FALSE)</f>
        <v>25800</v>
      </c>
      <c r="AG129" s="111" t="s">
        <v>304</v>
      </c>
      <c r="AH129" s="112">
        <f>VLOOKUP(AG129,'Money Won'!$1:$1048576,2,FALSE)</f>
        <v>26467</v>
      </c>
      <c r="AI129" s="113" t="s">
        <v>319</v>
      </c>
      <c r="AJ129" s="112">
        <f>VLOOKUP(AI129,'Money Won'!$1:$1048576,2,FALSE)</f>
        <v>0</v>
      </c>
      <c r="AK129" s="113" t="s">
        <v>313</v>
      </c>
      <c r="AL129" s="112">
        <f>VLOOKUP(AK129,'Money Won'!$1:$1048576,2,FALSE)</f>
        <v>0</v>
      </c>
    </row>
    <row r="130" spans="1:38" x14ac:dyDescent="0.2">
      <c r="A130" s="53">
        <v>129</v>
      </c>
      <c r="B130" s="54" t="s">
        <v>486</v>
      </c>
      <c r="C130" s="54" t="s">
        <v>484</v>
      </c>
      <c r="D130" s="54" t="s">
        <v>127</v>
      </c>
      <c r="E130" s="55" t="s">
        <v>174</v>
      </c>
      <c r="F130" s="53" t="s">
        <v>13</v>
      </c>
      <c r="G130" s="56"/>
      <c r="H130" s="57">
        <f t="shared" ref="H130:H164" si="4">SUM(J130)+L130+N130+P130+R130+T130+V130+X130+Z130+AB130+AD130+AF130+AH130+AJ130+AL130</f>
        <v>711155</v>
      </c>
      <c r="I130" s="133" t="s">
        <v>55</v>
      </c>
      <c r="J130" s="134">
        <f>VLOOKUP(I130,'Money Won'!$1:$1048576,2,FALSE)</f>
        <v>171700</v>
      </c>
      <c r="K130" s="135" t="s">
        <v>69</v>
      </c>
      <c r="L130" s="134">
        <f>VLOOKUP(K130,'Money Won'!$1:$1048576,2,FALSE)</f>
        <v>171700</v>
      </c>
      <c r="M130" s="135" t="s">
        <v>64</v>
      </c>
      <c r="N130" s="134">
        <f>VLOOKUP(M130,'Money Won'!$1:$1048576,2,FALSE)</f>
        <v>0</v>
      </c>
      <c r="O130" s="126" t="s">
        <v>59</v>
      </c>
      <c r="P130" s="127">
        <f>VLOOKUP(O130,'Money Won'!$1:$1048576,2,FALSE)</f>
        <v>223000</v>
      </c>
      <c r="Q130" s="128" t="s">
        <v>75</v>
      </c>
      <c r="R130" s="127">
        <f>VLOOKUP(Q130,'Money Won'!$1:$1048576,2,FALSE)</f>
        <v>0</v>
      </c>
      <c r="S130" s="129" t="s">
        <v>84</v>
      </c>
      <c r="T130" s="127">
        <f>VLOOKUP(S130,'Money Won'!$1:$1048576,2,FALSE)</f>
        <v>0</v>
      </c>
      <c r="U130" s="122" t="s">
        <v>270</v>
      </c>
      <c r="V130" s="123">
        <f>VLOOKUP(U130,'Money Won'!$1:$1048576,2,FALSE)</f>
        <v>28317</v>
      </c>
      <c r="W130" s="122" t="s">
        <v>165</v>
      </c>
      <c r="X130" s="123">
        <f>VLOOKUP(W130,'Money Won'!$1:$1048576,2,FALSE)</f>
        <v>25088</v>
      </c>
      <c r="Y130" s="122" t="s">
        <v>87</v>
      </c>
      <c r="Z130" s="123">
        <f>VLOOKUP(Y130,'Money Won'!$1:$1048576,2,FALSE)</f>
        <v>0</v>
      </c>
      <c r="AA130" s="116" t="s">
        <v>302</v>
      </c>
      <c r="AB130" s="117">
        <f>VLOOKUP(AA130,'Money Won'!$1:$1048576,2,FALSE)</f>
        <v>0</v>
      </c>
      <c r="AC130" s="118" t="s">
        <v>283</v>
      </c>
      <c r="AD130" s="117">
        <f>VLOOKUP(AC130,'Money Won'!$1:$1048576,2,FALSE)</f>
        <v>0</v>
      </c>
      <c r="AE130" s="118" t="s">
        <v>291</v>
      </c>
      <c r="AF130" s="117">
        <f>VLOOKUP(AE130,'Money Won'!$1:$1048576,2,FALSE)</f>
        <v>0</v>
      </c>
      <c r="AG130" s="111" t="s">
        <v>327</v>
      </c>
      <c r="AH130" s="112">
        <f>VLOOKUP(AG130,'Money Won'!$1:$1048576,2,FALSE)</f>
        <v>91350</v>
      </c>
      <c r="AI130" s="113" t="s">
        <v>308</v>
      </c>
      <c r="AJ130" s="112">
        <f>VLOOKUP(AI130,'Money Won'!$1:$1048576,2,FALSE)</f>
        <v>0</v>
      </c>
      <c r="AK130" s="113" t="s">
        <v>313</v>
      </c>
      <c r="AL130" s="112">
        <f>VLOOKUP(AK130,'Money Won'!$1:$1048576,2,FALSE)</f>
        <v>0</v>
      </c>
    </row>
    <row r="131" spans="1:38" x14ac:dyDescent="0.2">
      <c r="A131" s="53">
        <v>130</v>
      </c>
      <c r="B131" s="54" t="s">
        <v>368</v>
      </c>
      <c r="C131" s="54" t="s">
        <v>367</v>
      </c>
      <c r="D131" s="54" t="s">
        <v>224</v>
      </c>
      <c r="E131" s="55" t="s">
        <v>174</v>
      </c>
      <c r="F131" s="53" t="s">
        <v>13</v>
      </c>
      <c r="G131" s="56"/>
      <c r="H131" s="57">
        <f t="shared" si="4"/>
        <v>704423</v>
      </c>
      <c r="I131" s="133" t="s">
        <v>63</v>
      </c>
      <c r="J131" s="134">
        <f>VLOOKUP(I131,'Money Won'!$1:$1048576,2,FALSE)</f>
        <v>0</v>
      </c>
      <c r="K131" s="135" t="s">
        <v>74</v>
      </c>
      <c r="L131" s="134">
        <f>VLOOKUP(K131,'Money Won'!$1:$1048576,2,FALSE)</f>
        <v>91350</v>
      </c>
      <c r="M131" s="135" t="s">
        <v>52</v>
      </c>
      <c r="N131" s="134">
        <f>VLOOKUP(M131,'Money Won'!$1:$1048576,2,FALSE)</f>
        <v>91350</v>
      </c>
      <c r="O131" s="126" t="s">
        <v>158</v>
      </c>
      <c r="P131" s="127">
        <f>VLOOKUP(O131,'Money Won'!$1:$1048576,2,FALSE)</f>
        <v>0</v>
      </c>
      <c r="Q131" s="128" t="s">
        <v>258</v>
      </c>
      <c r="R131" s="127">
        <f>VLOOKUP(Q131,'Money Won'!$1:$1048576,2,FALSE)</f>
        <v>56278</v>
      </c>
      <c r="S131" s="129" t="s">
        <v>77</v>
      </c>
      <c r="T131" s="127">
        <f>VLOOKUP(S131,'Money Won'!$1:$1048576,2,FALSE)</f>
        <v>91350</v>
      </c>
      <c r="U131" s="122" t="s">
        <v>73</v>
      </c>
      <c r="V131" s="123">
        <f>VLOOKUP(U131,'Money Won'!$1:$1048576,2,FALSE)</f>
        <v>36925</v>
      </c>
      <c r="W131" s="122" t="s">
        <v>94</v>
      </c>
      <c r="X131" s="123">
        <f>VLOOKUP(W131,'Money Won'!$1:$1048576,2,FALSE)</f>
        <v>69875</v>
      </c>
      <c r="Y131" s="122" t="s">
        <v>274</v>
      </c>
      <c r="Z131" s="123">
        <f>VLOOKUP(Y131,'Money Won'!$1:$1048576,2,FALSE)</f>
        <v>56278</v>
      </c>
      <c r="AA131" s="116" t="s">
        <v>98</v>
      </c>
      <c r="AB131" s="117">
        <f>VLOOKUP(AA131,'Money Won'!$1:$1048576,2,FALSE)</f>
        <v>91350</v>
      </c>
      <c r="AC131" s="118" t="s">
        <v>297</v>
      </c>
      <c r="AD131" s="117">
        <f>VLOOKUP(AC131,'Money Won'!$1:$1048576,2,FALSE)</f>
        <v>0</v>
      </c>
      <c r="AE131" s="118" t="s">
        <v>169</v>
      </c>
      <c r="AF131" s="117">
        <f>VLOOKUP(AE131,'Money Won'!$1:$1048576,2,FALSE)</f>
        <v>0</v>
      </c>
      <c r="AG131" s="111" t="s">
        <v>327</v>
      </c>
      <c r="AH131" s="112">
        <f>VLOOKUP(AG131,'Money Won'!$1:$1048576,2,FALSE)</f>
        <v>91350</v>
      </c>
      <c r="AI131" s="113" t="s">
        <v>326</v>
      </c>
      <c r="AJ131" s="112">
        <f>VLOOKUP(AI131,'Money Won'!$1:$1048576,2,FALSE)</f>
        <v>28317</v>
      </c>
      <c r="AK131" s="113" t="s">
        <v>332</v>
      </c>
      <c r="AL131" s="112">
        <f>VLOOKUP(AK131,'Money Won'!$1:$1048576,2,FALSE)</f>
        <v>0</v>
      </c>
    </row>
    <row r="132" spans="1:38" x14ac:dyDescent="0.2">
      <c r="A132" s="53">
        <v>131</v>
      </c>
      <c r="B132" s="54" t="s">
        <v>219</v>
      </c>
      <c r="C132" s="54" t="s">
        <v>417</v>
      </c>
      <c r="D132" s="54" t="s">
        <v>418</v>
      </c>
      <c r="E132" s="55" t="s">
        <v>174</v>
      </c>
      <c r="F132" s="53" t="s">
        <v>13</v>
      </c>
      <c r="G132" s="56"/>
      <c r="H132" s="57">
        <f t="shared" si="4"/>
        <v>703272</v>
      </c>
      <c r="I132" s="133" t="s">
        <v>63</v>
      </c>
      <c r="J132" s="134">
        <f>VLOOKUP(I132,'Money Won'!$1:$1048576,2,FALSE)</f>
        <v>0</v>
      </c>
      <c r="K132" s="135" t="s">
        <v>57</v>
      </c>
      <c r="L132" s="134">
        <f>VLOOKUP(K132,'Money Won'!$1:$1048576,2,FALSE)</f>
        <v>91350</v>
      </c>
      <c r="M132" s="135" t="s">
        <v>53</v>
      </c>
      <c r="N132" s="134">
        <f>VLOOKUP(M132,'Money Won'!$1:$1048576,2,FALSE)</f>
        <v>0</v>
      </c>
      <c r="O132" s="126" t="s">
        <v>263</v>
      </c>
      <c r="P132" s="127">
        <f>VLOOKUP(O132,'Money Won'!$1:$1048576,2,FALSE)</f>
        <v>24625</v>
      </c>
      <c r="Q132" s="128" t="s">
        <v>77</v>
      </c>
      <c r="R132" s="127">
        <f>VLOOKUP(Q132,'Money Won'!$1:$1048576,2,FALSE)</f>
        <v>91350</v>
      </c>
      <c r="S132" s="129" t="s">
        <v>265</v>
      </c>
      <c r="T132" s="127">
        <f>VLOOKUP(S132,'Money Won'!$1:$1048576,2,FALSE)</f>
        <v>28317</v>
      </c>
      <c r="U132" s="122" t="s">
        <v>269</v>
      </c>
      <c r="V132" s="123">
        <f>VLOOKUP(U132,'Money Won'!$1:$1048576,2,FALSE)</f>
        <v>0</v>
      </c>
      <c r="W132" s="122" t="s">
        <v>341</v>
      </c>
      <c r="X132" s="123">
        <f>VLOOKUP(W132,'Money Won'!$1:$1048576,2,FALSE)</f>
        <v>313000</v>
      </c>
      <c r="Y132" s="122" t="s">
        <v>273</v>
      </c>
      <c r="Z132" s="123">
        <f>VLOOKUP(Y132,'Money Won'!$1:$1048576,2,FALSE)</f>
        <v>0</v>
      </c>
      <c r="AA132" s="116" t="s">
        <v>293</v>
      </c>
      <c r="AB132" s="117">
        <f>VLOOKUP(AA132,'Money Won'!$1:$1048576,2,FALSE)</f>
        <v>0</v>
      </c>
      <c r="AC132" s="118" t="s">
        <v>280</v>
      </c>
      <c r="AD132" s="117">
        <f>VLOOKUP(AC132,'Money Won'!$1:$1048576,2,FALSE)</f>
        <v>0</v>
      </c>
      <c r="AE132" s="118" t="s">
        <v>299</v>
      </c>
      <c r="AF132" s="117">
        <f>VLOOKUP(AE132,'Money Won'!$1:$1048576,2,FALSE)</f>
        <v>0</v>
      </c>
      <c r="AG132" s="111" t="s">
        <v>305</v>
      </c>
      <c r="AH132" s="112">
        <f>VLOOKUP(AG132,'Money Won'!$1:$1048576,2,FALSE)</f>
        <v>0</v>
      </c>
      <c r="AI132" s="113" t="s">
        <v>324</v>
      </c>
      <c r="AJ132" s="112">
        <f>VLOOKUP(AI132,'Money Won'!$1:$1048576,2,FALSE)</f>
        <v>126313</v>
      </c>
      <c r="AK132" s="113" t="s">
        <v>326</v>
      </c>
      <c r="AL132" s="112">
        <f>VLOOKUP(AK132,'Money Won'!$1:$1048576,2,FALSE)</f>
        <v>28317</v>
      </c>
    </row>
    <row r="133" spans="1:38" x14ac:dyDescent="0.2">
      <c r="A133" s="53">
        <v>132</v>
      </c>
      <c r="B133" s="54" t="s">
        <v>519</v>
      </c>
      <c r="C133" s="54" t="s">
        <v>522</v>
      </c>
      <c r="D133" s="54" t="s">
        <v>523</v>
      </c>
      <c r="E133" s="55" t="s">
        <v>524</v>
      </c>
      <c r="F133" s="53" t="s">
        <v>13</v>
      </c>
      <c r="G133" s="56"/>
      <c r="H133" s="57">
        <f t="shared" si="4"/>
        <v>695465</v>
      </c>
      <c r="I133" s="133" t="s">
        <v>68</v>
      </c>
      <c r="J133" s="134">
        <f>VLOOKUP(I133,'Money Won'!$1:$1048576,2,FALSE)</f>
        <v>503500</v>
      </c>
      <c r="K133" s="135" t="s">
        <v>51</v>
      </c>
      <c r="L133" s="134">
        <f>VLOOKUP(K133,'Money Won'!$1:$1048576,2,FALSE)</f>
        <v>28317</v>
      </c>
      <c r="M133" s="135" t="s">
        <v>60</v>
      </c>
      <c r="N133" s="134">
        <f>VLOOKUP(M133,'Money Won'!$1:$1048576,2,FALSE)</f>
        <v>26467</v>
      </c>
      <c r="O133" s="126" t="s">
        <v>263</v>
      </c>
      <c r="P133" s="127">
        <f>VLOOKUP(O133,'Money Won'!$1:$1048576,2,FALSE)</f>
        <v>24625</v>
      </c>
      <c r="Q133" s="128" t="s">
        <v>171</v>
      </c>
      <c r="R133" s="127">
        <f>VLOOKUP(Q133,'Money Won'!$1:$1048576,2,FALSE)</f>
        <v>0</v>
      </c>
      <c r="S133" s="129" t="s">
        <v>156</v>
      </c>
      <c r="T133" s="127">
        <f>VLOOKUP(S133,'Money Won'!$1:$1048576,2,FALSE)</f>
        <v>0</v>
      </c>
      <c r="U133" s="122" t="s">
        <v>276</v>
      </c>
      <c r="V133" s="123">
        <f>VLOOKUP(U133,'Money Won'!$1:$1048576,2,FALSE)</f>
        <v>0</v>
      </c>
      <c r="W133" s="122" t="s">
        <v>279</v>
      </c>
      <c r="X133" s="123">
        <f>VLOOKUP(W133,'Money Won'!$1:$1048576,2,FALSE)</f>
        <v>0</v>
      </c>
      <c r="Y133" s="122" t="s">
        <v>95</v>
      </c>
      <c r="Z133" s="123">
        <f>VLOOKUP(Y133,'Money Won'!$1:$1048576,2,FALSE)</f>
        <v>56278</v>
      </c>
      <c r="AA133" s="116" t="s">
        <v>296</v>
      </c>
      <c r="AB133" s="117">
        <f>VLOOKUP(AA133,'Money Won'!$1:$1048576,2,FALSE)</f>
        <v>0</v>
      </c>
      <c r="AC133" s="118" t="s">
        <v>297</v>
      </c>
      <c r="AD133" s="117">
        <f>VLOOKUP(AC133,'Money Won'!$1:$1048576,2,FALSE)</f>
        <v>0</v>
      </c>
      <c r="AE133" s="118" t="s">
        <v>288</v>
      </c>
      <c r="AF133" s="117">
        <f>VLOOKUP(AE133,'Money Won'!$1:$1048576,2,FALSE)</f>
        <v>56278</v>
      </c>
      <c r="AG133" s="111" t="s">
        <v>332</v>
      </c>
      <c r="AH133" s="112">
        <f>VLOOKUP(AG133,'Money Won'!$1:$1048576,2,FALSE)</f>
        <v>0</v>
      </c>
      <c r="AI133" s="113" t="s">
        <v>312</v>
      </c>
      <c r="AJ133" s="112">
        <f>VLOOKUP(AI133,'Money Won'!$1:$1048576,2,FALSE)</f>
        <v>0</v>
      </c>
      <c r="AK133" s="113" t="s">
        <v>310</v>
      </c>
      <c r="AL133" s="112">
        <f>VLOOKUP(AK133,'Money Won'!$1:$1048576,2,FALSE)</f>
        <v>0</v>
      </c>
    </row>
    <row r="134" spans="1:38" x14ac:dyDescent="0.2">
      <c r="A134" s="53">
        <v>133</v>
      </c>
      <c r="B134" s="54" t="s">
        <v>178</v>
      </c>
      <c r="C134" s="54" t="s">
        <v>395</v>
      </c>
      <c r="D134" s="54" t="s">
        <v>178</v>
      </c>
      <c r="E134" s="55" t="s">
        <v>174</v>
      </c>
      <c r="F134" s="53" t="s">
        <v>13</v>
      </c>
      <c r="G134" s="56"/>
      <c r="H134" s="57">
        <f t="shared" si="4"/>
        <v>695287</v>
      </c>
      <c r="I134" s="133" t="s">
        <v>63</v>
      </c>
      <c r="J134" s="134">
        <f>VLOOKUP(I134,'Money Won'!$1:$1048576,2,FALSE)</f>
        <v>0</v>
      </c>
      <c r="K134" s="135" t="s">
        <v>65</v>
      </c>
      <c r="L134" s="134">
        <f>VLOOKUP(K134,'Money Won'!$1:$1048576,2,FALSE)</f>
        <v>0</v>
      </c>
      <c r="M134" s="135" t="s">
        <v>83</v>
      </c>
      <c r="N134" s="134">
        <f>VLOOKUP(M134,'Money Won'!$1:$1048576,2,FALSE)</f>
        <v>36925</v>
      </c>
      <c r="O134" s="126" t="s">
        <v>59</v>
      </c>
      <c r="P134" s="127">
        <f>VLOOKUP(O134,'Money Won'!$1:$1048576,2,FALSE)</f>
        <v>223000</v>
      </c>
      <c r="Q134" s="128" t="s">
        <v>265</v>
      </c>
      <c r="R134" s="127">
        <f>VLOOKUP(Q134,'Money Won'!$1:$1048576,2,FALSE)</f>
        <v>28317</v>
      </c>
      <c r="S134" s="129" t="s">
        <v>82</v>
      </c>
      <c r="T134" s="127">
        <f>VLOOKUP(S134,'Money Won'!$1:$1048576,2,FALSE)</f>
        <v>69875</v>
      </c>
      <c r="U134" s="122" t="s">
        <v>160</v>
      </c>
      <c r="V134" s="123">
        <f>VLOOKUP(U134,'Money Won'!$1:$1048576,2,FALSE)</f>
        <v>91350</v>
      </c>
      <c r="W134" s="122" t="s">
        <v>94</v>
      </c>
      <c r="X134" s="123">
        <f>VLOOKUP(W134,'Money Won'!$1:$1048576,2,FALSE)</f>
        <v>69875</v>
      </c>
      <c r="Y134" s="122" t="s">
        <v>255</v>
      </c>
      <c r="Z134" s="123">
        <f>VLOOKUP(Y134,'Money Won'!$1:$1048576,2,FALSE)</f>
        <v>56278</v>
      </c>
      <c r="AA134" s="116" t="s">
        <v>98</v>
      </c>
      <c r="AB134" s="117">
        <f>VLOOKUP(AA134,'Money Won'!$1:$1048576,2,FALSE)</f>
        <v>91350</v>
      </c>
      <c r="AC134" s="118" t="s">
        <v>281</v>
      </c>
      <c r="AD134" s="117">
        <f>VLOOKUP(AC134,'Money Won'!$1:$1048576,2,FALSE)</f>
        <v>0</v>
      </c>
      <c r="AE134" s="118" t="s">
        <v>284</v>
      </c>
      <c r="AF134" s="117">
        <f>VLOOKUP(AE134,'Money Won'!$1:$1048576,2,FALSE)</f>
        <v>0</v>
      </c>
      <c r="AG134" s="111" t="s">
        <v>326</v>
      </c>
      <c r="AH134" s="112">
        <f>VLOOKUP(AG134,'Money Won'!$1:$1048576,2,FALSE)</f>
        <v>28317</v>
      </c>
      <c r="AI134" s="113" t="s">
        <v>319</v>
      </c>
      <c r="AJ134" s="112">
        <f>VLOOKUP(AI134,'Money Won'!$1:$1048576,2,FALSE)</f>
        <v>0</v>
      </c>
      <c r="AK134" s="113" t="s">
        <v>307</v>
      </c>
      <c r="AL134" s="112">
        <f>VLOOKUP(AK134,'Money Won'!$1:$1048576,2,FALSE)</f>
        <v>0</v>
      </c>
    </row>
    <row r="135" spans="1:38" x14ac:dyDescent="0.2">
      <c r="A135" s="53">
        <v>134</v>
      </c>
      <c r="B135" s="54" t="s">
        <v>463</v>
      </c>
      <c r="C135" s="54" t="s">
        <v>461</v>
      </c>
      <c r="D135" s="54" t="s">
        <v>179</v>
      </c>
      <c r="E135" s="55" t="s">
        <v>174</v>
      </c>
      <c r="F135" s="53" t="s">
        <v>13</v>
      </c>
      <c r="G135" s="56"/>
      <c r="H135" s="57">
        <f t="shared" si="4"/>
        <v>685705</v>
      </c>
      <c r="I135" s="133" t="s">
        <v>55</v>
      </c>
      <c r="J135" s="134">
        <f>VLOOKUP(I135,'Money Won'!$1:$1048576,2,FALSE)</f>
        <v>171700</v>
      </c>
      <c r="K135" s="135" t="s">
        <v>57</v>
      </c>
      <c r="L135" s="134">
        <f>VLOOKUP(K135,'Money Won'!$1:$1048576,2,FALSE)</f>
        <v>91350</v>
      </c>
      <c r="M135" s="135" t="s">
        <v>63</v>
      </c>
      <c r="N135" s="134">
        <f>VLOOKUP(M135,'Money Won'!$1:$1048576,2,FALSE)</f>
        <v>0</v>
      </c>
      <c r="O135" s="126" t="s">
        <v>265</v>
      </c>
      <c r="P135" s="127">
        <f>VLOOKUP(O135,'Money Won'!$1:$1048576,2,FALSE)</f>
        <v>28317</v>
      </c>
      <c r="Q135" s="128" t="s">
        <v>82</v>
      </c>
      <c r="R135" s="127">
        <f>VLOOKUP(Q135,'Money Won'!$1:$1048576,2,FALSE)</f>
        <v>69875</v>
      </c>
      <c r="S135" s="129" t="s">
        <v>77</v>
      </c>
      <c r="T135" s="127">
        <f>VLOOKUP(S135,'Money Won'!$1:$1048576,2,FALSE)</f>
        <v>91350</v>
      </c>
      <c r="U135" s="122" t="s">
        <v>94</v>
      </c>
      <c r="V135" s="123">
        <f>VLOOKUP(U135,'Money Won'!$1:$1048576,2,FALSE)</f>
        <v>69875</v>
      </c>
      <c r="W135" s="122" t="s">
        <v>85</v>
      </c>
      <c r="X135" s="123">
        <f>VLOOKUP(W135,'Money Won'!$1:$1048576,2,FALSE)</f>
        <v>36925</v>
      </c>
      <c r="Y135" s="122" t="s">
        <v>273</v>
      </c>
      <c r="Z135" s="123">
        <f>VLOOKUP(Y135,'Money Won'!$1:$1048576,2,FALSE)</f>
        <v>0</v>
      </c>
      <c r="AA135" s="116" t="s">
        <v>293</v>
      </c>
      <c r="AB135" s="117">
        <f>VLOOKUP(AA135,'Money Won'!$1:$1048576,2,FALSE)</f>
        <v>0</v>
      </c>
      <c r="AC135" s="118" t="s">
        <v>299</v>
      </c>
      <c r="AD135" s="117">
        <f>VLOOKUP(AC135,'Money Won'!$1:$1048576,2,FALSE)</f>
        <v>0</v>
      </c>
      <c r="AE135" s="118" t="s">
        <v>300</v>
      </c>
      <c r="AF135" s="117">
        <f>VLOOKUP(AE135,'Money Won'!$1:$1048576,2,FALSE)</f>
        <v>0</v>
      </c>
      <c r="AG135" s="111" t="s">
        <v>173</v>
      </c>
      <c r="AH135" s="112">
        <f>VLOOKUP(AG135,'Money Won'!$1:$1048576,2,FALSE)</f>
        <v>0</v>
      </c>
      <c r="AI135" s="113" t="s">
        <v>319</v>
      </c>
      <c r="AJ135" s="112">
        <f>VLOOKUP(AI135,'Money Won'!$1:$1048576,2,FALSE)</f>
        <v>0</v>
      </c>
      <c r="AK135" s="113" t="s">
        <v>324</v>
      </c>
      <c r="AL135" s="112">
        <f>VLOOKUP(AK135,'Money Won'!$1:$1048576,2,FALSE)</f>
        <v>126313</v>
      </c>
    </row>
    <row r="136" spans="1:38" x14ac:dyDescent="0.2">
      <c r="A136" s="53">
        <v>135</v>
      </c>
      <c r="B136" s="54" t="s">
        <v>232</v>
      </c>
      <c r="C136" s="54" t="s">
        <v>404</v>
      </c>
      <c r="D136" s="54" t="s">
        <v>231</v>
      </c>
      <c r="E136" s="55" t="s">
        <v>174</v>
      </c>
      <c r="F136" s="53" t="s">
        <v>13</v>
      </c>
      <c r="G136" s="56"/>
      <c r="H136" s="57">
        <f t="shared" si="4"/>
        <v>683708</v>
      </c>
      <c r="I136" s="133" t="s">
        <v>58</v>
      </c>
      <c r="J136" s="134">
        <f>VLOOKUP(I136,'Money Won'!$1:$1048576,2,FALSE)</f>
        <v>171700</v>
      </c>
      <c r="K136" s="135" t="s">
        <v>52</v>
      </c>
      <c r="L136" s="134">
        <f>VLOOKUP(K136,'Money Won'!$1:$1048576,2,FALSE)</f>
        <v>91350</v>
      </c>
      <c r="M136" s="135" t="s">
        <v>155</v>
      </c>
      <c r="N136" s="134">
        <f>VLOOKUP(M136,'Money Won'!$1:$1048576,2,FALSE)</f>
        <v>0</v>
      </c>
      <c r="O136" s="126" t="s">
        <v>265</v>
      </c>
      <c r="P136" s="127">
        <f>VLOOKUP(O136,'Money Won'!$1:$1048576,2,FALSE)</f>
        <v>28317</v>
      </c>
      <c r="Q136" s="128" t="s">
        <v>258</v>
      </c>
      <c r="R136" s="127">
        <f>VLOOKUP(Q136,'Money Won'!$1:$1048576,2,FALSE)</f>
        <v>56278</v>
      </c>
      <c r="S136" s="129" t="s">
        <v>77</v>
      </c>
      <c r="T136" s="127">
        <f>VLOOKUP(S136,'Money Won'!$1:$1048576,2,FALSE)</f>
        <v>91350</v>
      </c>
      <c r="U136" s="122" t="s">
        <v>160</v>
      </c>
      <c r="V136" s="123">
        <f>VLOOKUP(U136,'Money Won'!$1:$1048576,2,FALSE)</f>
        <v>91350</v>
      </c>
      <c r="W136" s="122" t="s">
        <v>165</v>
      </c>
      <c r="X136" s="123">
        <f>VLOOKUP(W136,'Money Won'!$1:$1048576,2,FALSE)</f>
        <v>25088</v>
      </c>
      <c r="Y136" s="122" t="s">
        <v>273</v>
      </c>
      <c r="Z136" s="123">
        <f>VLOOKUP(Y136,'Money Won'!$1:$1048576,2,FALSE)</f>
        <v>0</v>
      </c>
      <c r="AA136" s="116" t="s">
        <v>98</v>
      </c>
      <c r="AB136" s="117">
        <f>VLOOKUP(AA136,'Money Won'!$1:$1048576,2,FALSE)</f>
        <v>91350</v>
      </c>
      <c r="AC136" s="118" t="s">
        <v>299</v>
      </c>
      <c r="AD136" s="117">
        <f>VLOOKUP(AC136,'Money Won'!$1:$1048576,2,FALSE)</f>
        <v>0</v>
      </c>
      <c r="AE136" s="118" t="s">
        <v>259</v>
      </c>
      <c r="AF136" s="117">
        <f>VLOOKUP(AE136,'Money Won'!$1:$1048576,2,FALSE)</f>
        <v>0</v>
      </c>
      <c r="AG136" s="111" t="s">
        <v>307</v>
      </c>
      <c r="AH136" s="112">
        <f>VLOOKUP(AG136,'Money Won'!$1:$1048576,2,FALSE)</f>
        <v>0</v>
      </c>
      <c r="AI136" s="113" t="s">
        <v>306</v>
      </c>
      <c r="AJ136" s="112">
        <f>VLOOKUP(AI136,'Money Won'!$1:$1048576,2,FALSE)</f>
        <v>36925</v>
      </c>
      <c r="AK136" s="113" t="s">
        <v>322</v>
      </c>
      <c r="AL136" s="112">
        <f>VLOOKUP(AK136,'Money Won'!$1:$1048576,2,FALSE)</f>
        <v>0</v>
      </c>
    </row>
    <row r="137" spans="1:38" x14ac:dyDescent="0.2">
      <c r="A137" s="53">
        <v>136</v>
      </c>
      <c r="B137" s="54" t="s">
        <v>185</v>
      </c>
      <c r="C137" s="54" t="s">
        <v>477</v>
      </c>
      <c r="D137" s="54" t="s">
        <v>478</v>
      </c>
      <c r="E137" s="55" t="s">
        <v>174</v>
      </c>
      <c r="F137" s="53" t="s">
        <v>13</v>
      </c>
      <c r="G137" s="56"/>
      <c r="H137" s="57">
        <f t="shared" si="4"/>
        <v>658581</v>
      </c>
      <c r="I137" s="133" t="s">
        <v>65</v>
      </c>
      <c r="J137" s="134">
        <f>VLOOKUP(I137,'Money Won'!$1:$1048576,2,FALSE)</f>
        <v>0</v>
      </c>
      <c r="K137" s="135" t="s">
        <v>63</v>
      </c>
      <c r="L137" s="134">
        <f>VLOOKUP(K137,'Money Won'!$1:$1048576,2,FALSE)</f>
        <v>0</v>
      </c>
      <c r="M137" s="135" t="s">
        <v>69</v>
      </c>
      <c r="N137" s="134">
        <f>VLOOKUP(M137,'Money Won'!$1:$1048576,2,FALSE)</f>
        <v>171700</v>
      </c>
      <c r="O137" s="126" t="s">
        <v>92</v>
      </c>
      <c r="P137" s="127">
        <f>VLOOKUP(O137,'Money Won'!$1:$1048576,2,FALSE)</f>
        <v>26467</v>
      </c>
      <c r="Q137" s="128" t="s">
        <v>77</v>
      </c>
      <c r="R137" s="127">
        <f>VLOOKUP(Q137,'Money Won'!$1:$1048576,2,FALSE)</f>
        <v>91350</v>
      </c>
      <c r="S137" s="129" t="s">
        <v>257</v>
      </c>
      <c r="T137" s="127">
        <f>VLOOKUP(S137,'Money Won'!$1:$1048576,2,FALSE)</f>
        <v>0</v>
      </c>
      <c r="U137" s="122" t="s">
        <v>277</v>
      </c>
      <c r="V137" s="123">
        <f>VLOOKUP(U137,'Money Won'!$1:$1048576,2,FALSE)</f>
        <v>0</v>
      </c>
      <c r="W137" s="122" t="s">
        <v>160</v>
      </c>
      <c r="X137" s="123">
        <f>VLOOKUP(W137,'Money Won'!$1:$1048576,2,FALSE)</f>
        <v>91350</v>
      </c>
      <c r="Y137" s="122" t="s">
        <v>162</v>
      </c>
      <c r="Z137" s="123">
        <f>VLOOKUP(Y137,'Money Won'!$1:$1048576,2,FALSE)</f>
        <v>126313</v>
      </c>
      <c r="AA137" s="116" t="s">
        <v>293</v>
      </c>
      <c r="AB137" s="117">
        <f>VLOOKUP(AA137,'Money Won'!$1:$1048576,2,FALSE)</f>
        <v>0</v>
      </c>
      <c r="AC137" s="118" t="s">
        <v>289</v>
      </c>
      <c r="AD137" s="117">
        <f>VLOOKUP(AC137,'Money Won'!$1:$1048576,2,FALSE)</f>
        <v>25088</v>
      </c>
      <c r="AE137" s="118" t="s">
        <v>169</v>
      </c>
      <c r="AF137" s="117">
        <f>VLOOKUP(AE137,'Money Won'!$1:$1048576,2,FALSE)</f>
        <v>0</v>
      </c>
      <c r="AG137" s="111" t="s">
        <v>308</v>
      </c>
      <c r="AH137" s="112">
        <f>VLOOKUP(AG137,'Money Won'!$1:$1048576,2,FALSE)</f>
        <v>0</v>
      </c>
      <c r="AI137" s="113" t="s">
        <v>324</v>
      </c>
      <c r="AJ137" s="112">
        <f>VLOOKUP(AI137,'Money Won'!$1:$1048576,2,FALSE)</f>
        <v>126313</v>
      </c>
      <c r="AK137" s="113" t="s">
        <v>320</v>
      </c>
      <c r="AL137" s="112">
        <f>VLOOKUP(AK137,'Money Won'!$1:$1048576,2,FALSE)</f>
        <v>0</v>
      </c>
    </row>
    <row r="138" spans="1:38" x14ac:dyDescent="0.2">
      <c r="A138" s="53">
        <v>137</v>
      </c>
      <c r="B138" s="54" t="s">
        <v>138</v>
      </c>
      <c r="C138" s="54" t="s">
        <v>407</v>
      </c>
      <c r="D138" s="54" t="s">
        <v>138</v>
      </c>
      <c r="E138" s="55" t="s">
        <v>174</v>
      </c>
      <c r="F138" s="53" t="s">
        <v>13</v>
      </c>
      <c r="G138" s="56"/>
      <c r="H138" s="57">
        <f t="shared" si="4"/>
        <v>652738</v>
      </c>
      <c r="I138" s="133" t="s">
        <v>56</v>
      </c>
      <c r="J138" s="134">
        <f>VLOOKUP(I138,'Money Won'!$1:$1048576,2,FALSE)</f>
        <v>91350</v>
      </c>
      <c r="K138" s="135" t="s">
        <v>65</v>
      </c>
      <c r="L138" s="134">
        <f>VLOOKUP(K138,'Money Won'!$1:$1048576,2,FALSE)</f>
        <v>0</v>
      </c>
      <c r="M138" s="135" t="s">
        <v>78</v>
      </c>
      <c r="N138" s="134">
        <f>VLOOKUP(M138,'Money Won'!$1:$1048576,2,FALSE)</f>
        <v>36925</v>
      </c>
      <c r="O138" s="126" t="s">
        <v>75</v>
      </c>
      <c r="P138" s="127">
        <f>VLOOKUP(O138,'Money Won'!$1:$1048576,2,FALSE)</f>
        <v>0</v>
      </c>
      <c r="Q138" s="128" t="s">
        <v>262</v>
      </c>
      <c r="R138" s="127">
        <f>VLOOKUP(Q138,'Money Won'!$1:$1048576,2,FALSE)</f>
        <v>0</v>
      </c>
      <c r="S138" s="129" t="s">
        <v>82</v>
      </c>
      <c r="T138" s="127">
        <f>VLOOKUP(S138,'Money Won'!$1:$1048576,2,FALSE)</f>
        <v>69875</v>
      </c>
      <c r="U138" s="122" t="s">
        <v>275</v>
      </c>
      <c r="V138" s="123">
        <f>VLOOKUP(U138,'Money Won'!$1:$1048576,2,FALSE)</f>
        <v>0</v>
      </c>
      <c r="W138" s="122" t="s">
        <v>160</v>
      </c>
      <c r="X138" s="123">
        <f>VLOOKUP(W138,'Money Won'!$1:$1048576,2,FALSE)</f>
        <v>91350</v>
      </c>
      <c r="Y138" s="122" t="s">
        <v>341</v>
      </c>
      <c r="Z138" s="123">
        <f>VLOOKUP(Y138,'Money Won'!$1:$1048576,2,FALSE)</f>
        <v>313000</v>
      </c>
      <c r="AA138" s="116" t="s">
        <v>302</v>
      </c>
      <c r="AB138" s="117">
        <f>VLOOKUP(AA138,'Money Won'!$1:$1048576,2,FALSE)</f>
        <v>0</v>
      </c>
      <c r="AC138" s="118" t="s">
        <v>294</v>
      </c>
      <c r="AD138" s="117">
        <f>VLOOKUP(AC138,'Money Won'!$1:$1048576,2,FALSE)</f>
        <v>0</v>
      </c>
      <c r="AE138" s="118" t="s">
        <v>298</v>
      </c>
      <c r="AF138" s="117">
        <f>VLOOKUP(AE138,'Money Won'!$1:$1048576,2,FALSE)</f>
        <v>25800</v>
      </c>
      <c r="AG138" s="111" t="s">
        <v>325</v>
      </c>
      <c r="AH138" s="112">
        <f>VLOOKUP(AG138,'Money Won'!$1:$1048576,2,FALSE)</f>
        <v>0</v>
      </c>
      <c r="AI138" s="113" t="s">
        <v>321</v>
      </c>
      <c r="AJ138" s="112">
        <f>VLOOKUP(AI138,'Money Won'!$1:$1048576,2,FALSE)</f>
        <v>0</v>
      </c>
      <c r="AK138" s="113" t="s">
        <v>331</v>
      </c>
      <c r="AL138" s="112">
        <f>VLOOKUP(AK138,'Money Won'!$1:$1048576,2,FALSE)</f>
        <v>24438</v>
      </c>
    </row>
    <row r="139" spans="1:38" x14ac:dyDescent="0.2">
      <c r="A139" s="53">
        <v>138</v>
      </c>
      <c r="B139" s="54" t="s">
        <v>348</v>
      </c>
      <c r="C139" s="54" t="s">
        <v>347</v>
      </c>
      <c r="D139" s="54" t="s">
        <v>348</v>
      </c>
      <c r="E139" s="55" t="s">
        <v>174</v>
      </c>
      <c r="F139" s="53" t="s">
        <v>13</v>
      </c>
      <c r="G139" s="56"/>
      <c r="H139" s="57">
        <f t="shared" si="4"/>
        <v>651335</v>
      </c>
      <c r="I139" s="133" t="s">
        <v>57</v>
      </c>
      <c r="J139" s="134">
        <f>VLOOKUP(I139,'Money Won'!$1:$1048576,2,FALSE)</f>
        <v>91350</v>
      </c>
      <c r="K139" s="135" t="s">
        <v>56</v>
      </c>
      <c r="L139" s="134">
        <f>VLOOKUP(K139,'Money Won'!$1:$1048576,2,FALSE)</f>
        <v>91350</v>
      </c>
      <c r="M139" s="135" t="s">
        <v>63</v>
      </c>
      <c r="N139" s="134">
        <f>VLOOKUP(M139,'Money Won'!$1:$1048576,2,FALSE)</f>
        <v>0</v>
      </c>
      <c r="O139" s="126" t="s">
        <v>67</v>
      </c>
      <c r="P139" s="127">
        <f>VLOOKUP(O139,'Money Won'!$1:$1048576,2,FALSE)</f>
        <v>0</v>
      </c>
      <c r="Q139" s="128" t="s">
        <v>265</v>
      </c>
      <c r="R139" s="127">
        <f>VLOOKUP(Q139,'Money Won'!$1:$1048576,2,FALSE)</f>
        <v>28317</v>
      </c>
      <c r="S139" s="129" t="s">
        <v>92</v>
      </c>
      <c r="T139" s="127">
        <f>VLOOKUP(S139,'Money Won'!$1:$1048576,2,FALSE)</f>
        <v>26467</v>
      </c>
      <c r="U139" s="122" t="s">
        <v>160</v>
      </c>
      <c r="V139" s="123">
        <f>VLOOKUP(U139,'Money Won'!$1:$1048576,2,FALSE)</f>
        <v>91350</v>
      </c>
      <c r="W139" s="122" t="s">
        <v>94</v>
      </c>
      <c r="X139" s="123">
        <f>VLOOKUP(W139,'Money Won'!$1:$1048576,2,FALSE)</f>
        <v>69875</v>
      </c>
      <c r="Y139" s="122" t="s">
        <v>162</v>
      </c>
      <c r="Z139" s="123">
        <f>VLOOKUP(Y139,'Money Won'!$1:$1048576,2,FALSE)</f>
        <v>126313</v>
      </c>
      <c r="AA139" s="116" t="s">
        <v>293</v>
      </c>
      <c r="AB139" s="117">
        <f>VLOOKUP(AA139,'Money Won'!$1:$1048576,2,FALSE)</f>
        <v>0</v>
      </c>
      <c r="AC139" s="118" t="s">
        <v>281</v>
      </c>
      <c r="AD139" s="117">
        <f>VLOOKUP(AC139,'Money Won'!$1:$1048576,2,FALSE)</f>
        <v>0</v>
      </c>
      <c r="AE139" s="118" t="s">
        <v>169</v>
      </c>
      <c r="AF139" s="117">
        <f>VLOOKUP(AE139,'Money Won'!$1:$1048576,2,FALSE)</f>
        <v>0</v>
      </c>
      <c r="AG139" s="111" t="s">
        <v>320</v>
      </c>
      <c r="AH139" s="112">
        <f>VLOOKUP(AG139,'Money Won'!$1:$1048576,2,FALSE)</f>
        <v>0</v>
      </c>
      <c r="AI139" s="113" t="s">
        <v>324</v>
      </c>
      <c r="AJ139" s="112">
        <f>VLOOKUP(AI139,'Money Won'!$1:$1048576,2,FALSE)</f>
        <v>126313</v>
      </c>
      <c r="AK139" s="113" t="s">
        <v>332</v>
      </c>
      <c r="AL139" s="112">
        <f>VLOOKUP(AK139,'Money Won'!$1:$1048576,2,FALSE)</f>
        <v>0</v>
      </c>
    </row>
    <row r="140" spans="1:38" x14ac:dyDescent="0.2">
      <c r="A140" s="53">
        <v>139</v>
      </c>
      <c r="B140" s="54" t="s">
        <v>118</v>
      </c>
      <c r="C140" s="54" t="s">
        <v>439</v>
      </c>
      <c r="D140" s="54" t="s">
        <v>118</v>
      </c>
      <c r="E140" s="55" t="s">
        <v>174</v>
      </c>
      <c r="F140" s="53" t="s">
        <v>13</v>
      </c>
      <c r="G140" s="56"/>
      <c r="H140" s="57">
        <f t="shared" si="4"/>
        <v>645617</v>
      </c>
      <c r="I140" s="133" t="s">
        <v>65</v>
      </c>
      <c r="J140" s="134">
        <f>VLOOKUP(I140,'Money Won'!$1:$1048576,2,FALSE)</f>
        <v>0</v>
      </c>
      <c r="K140" s="135" t="s">
        <v>55</v>
      </c>
      <c r="L140" s="134">
        <f>VLOOKUP(K140,'Money Won'!$1:$1048576,2,FALSE)</f>
        <v>171700</v>
      </c>
      <c r="M140" s="135" t="s">
        <v>83</v>
      </c>
      <c r="N140" s="134">
        <f>VLOOKUP(M140,'Money Won'!$1:$1048576,2,FALSE)</f>
        <v>36925</v>
      </c>
      <c r="O140" s="126" t="s">
        <v>265</v>
      </c>
      <c r="P140" s="127">
        <f>VLOOKUP(O140,'Money Won'!$1:$1048576,2,FALSE)</f>
        <v>28317</v>
      </c>
      <c r="Q140" s="128" t="s">
        <v>75</v>
      </c>
      <c r="R140" s="127">
        <f>VLOOKUP(Q140,'Money Won'!$1:$1048576,2,FALSE)</f>
        <v>0</v>
      </c>
      <c r="S140" s="129" t="s">
        <v>156</v>
      </c>
      <c r="T140" s="127">
        <f>VLOOKUP(S140,'Money Won'!$1:$1048576,2,FALSE)</f>
        <v>0</v>
      </c>
      <c r="U140" s="122" t="s">
        <v>93</v>
      </c>
      <c r="V140" s="123">
        <f>VLOOKUP(U140,'Money Won'!$1:$1048576,2,FALSE)</f>
        <v>0</v>
      </c>
      <c r="W140" s="122" t="s">
        <v>94</v>
      </c>
      <c r="X140" s="123">
        <f>VLOOKUP(W140,'Money Won'!$1:$1048576,2,FALSE)</f>
        <v>69875</v>
      </c>
      <c r="Y140" s="122" t="s">
        <v>341</v>
      </c>
      <c r="Z140" s="123">
        <f>VLOOKUP(Y140,'Money Won'!$1:$1048576,2,FALSE)</f>
        <v>313000</v>
      </c>
      <c r="AA140" s="116" t="s">
        <v>292</v>
      </c>
      <c r="AB140" s="117">
        <f>VLOOKUP(AA140,'Money Won'!$1:$1048576,2,FALSE)</f>
        <v>25800</v>
      </c>
      <c r="AC140" s="118" t="s">
        <v>302</v>
      </c>
      <c r="AD140" s="117">
        <f>VLOOKUP(AC140,'Money Won'!$1:$1048576,2,FALSE)</f>
        <v>0</v>
      </c>
      <c r="AE140" s="118" t="s">
        <v>299</v>
      </c>
      <c r="AF140" s="117">
        <f>VLOOKUP(AE140,'Money Won'!$1:$1048576,2,FALSE)</f>
        <v>0</v>
      </c>
      <c r="AG140" s="111" t="s">
        <v>305</v>
      </c>
      <c r="AH140" s="112">
        <f>VLOOKUP(AG140,'Money Won'!$1:$1048576,2,FALSE)</f>
        <v>0</v>
      </c>
      <c r="AI140" s="113" t="s">
        <v>323</v>
      </c>
      <c r="AJ140" s="112">
        <f>VLOOKUP(AI140,'Money Won'!$1:$1048576,2,FALSE)</f>
        <v>0</v>
      </c>
      <c r="AK140" s="113" t="s">
        <v>332</v>
      </c>
      <c r="AL140" s="112">
        <f>VLOOKUP(AK140,'Money Won'!$1:$1048576,2,FALSE)</f>
        <v>0</v>
      </c>
    </row>
    <row r="141" spans="1:38" x14ac:dyDescent="0.2">
      <c r="A141" s="53">
        <v>140</v>
      </c>
      <c r="B141" s="54" t="s">
        <v>194</v>
      </c>
      <c r="C141" s="54" t="s">
        <v>349</v>
      </c>
      <c r="D141" s="54" t="s">
        <v>350</v>
      </c>
      <c r="E141" s="55" t="s">
        <v>174</v>
      </c>
      <c r="F141" s="53" t="s">
        <v>13</v>
      </c>
      <c r="G141" s="56"/>
      <c r="H141" s="57">
        <f t="shared" si="4"/>
        <v>641645</v>
      </c>
      <c r="I141" s="133" t="s">
        <v>55</v>
      </c>
      <c r="J141" s="134">
        <f>VLOOKUP(I141,'Money Won'!$1:$1048576,2,FALSE)</f>
        <v>171700</v>
      </c>
      <c r="K141" s="135" t="s">
        <v>83</v>
      </c>
      <c r="L141" s="134">
        <f>VLOOKUP(K141,'Money Won'!$1:$1048576,2,FALSE)</f>
        <v>36925</v>
      </c>
      <c r="M141" s="135" t="s">
        <v>63</v>
      </c>
      <c r="N141" s="134">
        <f>VLOOKUP(M141,'Money Won'!$1:$1048576,2,FALSE)</f>
        <v>0</v>
      </c>
      <c r="O141" s="126" t="s">
        <v>263</v>
      </c>
      <c r="P141" s="127">
        <f>VLOOKUP(O141,'Money Won'!$1:$1048576,2,FALSE)</f>
        <v>24625</v>
      </c>
      <c r="Q141" s="128" t="s">
        <v>258</v>
      </c>
      <c r="R141" s="127">
        <f>VLOOKUP(Q141,'Money Won'!$1:$1048576,2,FALSE)</f>
        <v>56278</v>
      </c>
      <c r="S141" s="129" t="s">
        <v>77</v>
      </c>
      <c r="T141" s="127">
        <f>VLOOKUP(S141,'Money Won'!$1:$1048576,2,FALSE)</f>
        <v>91350</v>
      </c>
      <c r="U141" s="122" t="s">
        <v>160</v>
      </c>
      <c r="V141" s="123">
        <f>VLOOKUP(U141,'Money Won'!$1:$1048576,2,FALSE)</f>
        <v>91350</v>
      </c>
      <c r="W141" s="122" t="s">
        <v>276</v>
      </c>
      <c r="X141" s="123">
        <f>VLOOKUP(W141,'Money Won'!$1:$1048576,2,FALSE)</f>
        <v>0</v>
      </c>
      <c r="Y141" s="122" t="s">
        <v>273</v>
      </c>
      <c r="Z141" s="123">
        <f>VLOOKUP(Y141,'Money Won'!$1:$1048576,2,FALSE)</f>
        <v>0</v>
      </c>
      <c r="AA141" s="116" t="s">
        <v>290</v>
      </c>
      <c r="AB141" s="117">
        <f>VLOOKUP(AA141,'Money Won'!$1:$1048576,2,FALSE)</f>
        <v>26467</v>
      </c>
      <c r="AC141" s="118" t="s">
        <v>295</v>
      </c>
      <c r="AD141" s="117">
        <f>VLOOKUP(AC141,'Money Won'!$1:$1048576,2,FALSE)</f>
        <v>25800</v>
      </c>
      <c r="AE141" s="118" t="s">
        <v>298</v>
      </c>
      <c r="AF141" s="117">
        <f>VLOOKUP(AE141,'Money Won'!$1:$1048576,2,FALSE)</f>
        <v>25800</v>
      </c>
      <c r="AG141" s="111" t="s">
        <v>327</v>
      </c>
      <c r="AH141" s="112">
        <f>VLOOKUP(AG141,'Money Won'!$1:$1048576,2,FALSE)</f>
        <v>91350</v>
      </c>
      <c r="AI141" s="113" t="s">
        <v>319</v>
      </c>
      <c r="AJ141" s="112">
        <f>VLOOKUP(AI141,'Money Won'!$1:$1048576,2,FALSE)</f>
        <v>0</v>
      </c>
      <c r="AK141" s="113" t="s">
        <v>328</v>
      </c>
      <c r="AL141" s="112">
        <f>VLOOKUP(AK141,'Money Won'!$1:$1048576,2,FALSE)</f>
        <v>0</v>
      </c>
    </row>
    <row r="142" spans="1:38" x14ac:dyDescent="0.2">
      <c r="A142" s="53">
        <v>141</v>
      </c>
      <c r="B142" s="54" t="s">
        <v>393</v>
      </c>
      <c r="C142" s="54" t="s">
        <v>392</v>
      </c>
      <c r="D142" s="54" t="s">
        <v>128</v>
      </c>
      <c r="E142" s="55" t="s">
        <v>174</v>
      </c>
      <c r="F142" s="53" t="s">
        <v>13</v>
      </c>
      <c r="G142" s="56"/>
      <c r="H142" s="57">
        <f t="shared" si="4"/>
        <v>569123</v>
      </c>
      <c r="I142" s="133" t="s">
        <v>55</v>
      </c>
      <c r="J142" s="134">
        <f>VLOOKUP(I142,'Money Won'!$1:$1048576,2,FALSE)</f>
        <v>171700</v>
      </c>
      <c r="K142" s="135" t="s">
        <v>63</v>
      </c>
      <c r="L142" s="134">
        <f>VLOOKUP(K142,'Money Won'!$1:$1048576,2,FALSE)</f>
        <v>0</v>
      </c>
      <c r="M142" s="135" t="s">
        <v>76</v>
      </c>
      <c r="N142" s="134">
        <f>VLOOKUP(M142,'Money Won'!$1:$1048576,2,FALSE)</f>
        <v>36925</v>
      </c>
      <c r="O142" s="126" t="s">
        <v>265</v>
      </c>
      <c r="P142" s="127">
        <f>VLOOKUP(O142,'Money Won'!$1:$1048576,2,FALSE)</f>
        <v>28317</v>
      </c>
      <c r="Q142" s="128" t="s">
        <v>258</v>
      </c>
      <c r="R142" s="127">
        <f>VLOOKUP(Q142,'Money Won'!$1:$1048576,2,FALSE)</f>
        <v>56278</v>
      </c>
      <c r="S142" s="129" t="s">
        <v>70</v>
      </c>
      <c r="T142" s="127">
        <f>VLOOKUP(S142,'Money Won'!$1:$1048576,2,FALSE)</f>
        <v>0</v>
      </c>
      <c r="U142" s="122" t="s">
        <v>275</v>
      </c>
      <c r="V142" s="123">
        <f>VLOOKUP(U142,'Money Won'!$1:$1048576,2,FALSE)</f>
        <v>0</v>
      </c>
      <c r="W142" s="122" t="s">
        <v>161</v>
      </c>
      <c r="X142" s="123">
        <f>VLOOKUP(W142,'Money Won'!$1:$1048576,2,FALSE)</f>
        <v>36925</v>
      </c>
      <c r="Y142" s="122" t="s">
        <v>279</v>
      </c>
      <c r="Z142" s="123">
        <f>VLOOKUP(Y142,'Money Won'!$1:$1048576,2,FALSE)</f>
        <v>0</v>
      </c>
      <c r="AA142" s="116" t="s">
        <v>98</v>
      </c>
      <c r="AB142" s="117">
        <f>VLOOKUP(AA142,'Money Won'!$1:$1048576,2,FALSE)</f>
        <v>91350</v>
      </c>
      <c r="AC142" s="118" t="s">
        <v>281</v>
      </c>
      <c r="AD142" s="117">
        <f>VLOOKUP(AC142,'Money Won'!$1:$1048576,2,FALSE)</f>
        <v>0</v>
      </c>
      <c r="AE142" s="118" t="s">
        <v>288</v>
      </c>
      <c r="AF142" s="117">
        <f>VLOOKUP(AE142,'Money Won'!$1:$1048576,2,FALSE)</f>
        <v>56278</v>
      </c>
      <c r="AG142" s="111" t="s">
        <v>327</v>
      </c>
      <c r="AH142" s="112">
        <f>VLOOKUP(AG142,'Money Won'!$1:$1048576,2,FALSE)</f>
        <v>91350</v>
      </c>
      <c r="AI142" s="113" t="s">
        <v>319</v>
      </c>
      <c r="AJ142" s="112">
        <f>VLOOKUP(AI142,'Money Won'!$1:$1048576,2,FALSE)</f>
        <v>0</v>
      </c>
      <c r="AK142" s="113" t="s">
        <v>332</v>
      </c>
      <c r="AL142" s="112">
        <f>VLOOKUP(AK142,'Money Won'!$1:$1048576,2,FALSE)</f>
        <v>0</v>
      </c>
    </row>
    <row r="143" spans="1:38" x14ac:dyDescent="0.2">
      <c r="A143" s="53">
        <v>142</v>
      </c>
      <c r="B143" s="54" t="s">
        <v>240</v>
      </c>
      <c r="C143" s="54" t="s">
        <v>239</v>
      </c>
      <c r="D143" s="54" t="s">
        <v>240</v>
      </c>
      <c r="E143" s="55" t="s">
        <v>174</v>
      </c>
      <c r="F143" s="53" t="s">
        <v>13</v>
      </c>
      <c r="G143" s="56"/>
      <c r="H143" s="57">
        <f t="shared" si="4"/>
        <v>569123</v>
      </c>
      <c r="I143" s="133" t="s">
        <v>55</v>
      </c>
      <c r="J143" s="134">
        <f>VLOOKUP(I143,'Money Won'!$1:$1048576,2,FALSE)</f>
        <v>171700</v>
      </c>
      <c r="K143" s="135" t="s">
        <v>78</v>
      </c>
      <c r="L143" s="134">
        <f>VLOOKUP(K143,'Money Won'!$1:$1048576,2,FALSE)</f>
        <v>36925</v>
      </c>
      <c r="M143" s="135" t="s">
        <v>53</v>
      </c>
      <c r="N143" s="134">
        <f>VLOOKUP(M143,'Money Won'!$1:$1048576,2,FALSE)</f>
        <v>0</v>
      </c>
      <c r="O143" s="126" t="s">
        <v>158</v>
      </c>
      <c r="P143" s="127">
        <f>VLOOKUP(O143,'Money Won'!$1:$1048576,2,FALSE)</f>
        <v>0</v>
      </c>
      <c r="Q143" s="128" t="s">
        <v>70</v>
      </c>
      <c r="R143" s="127">
        <f>VLOOKUP(Q143,'Money Won'!$1:$1048576,2,FALSE)</f>
        <v>0</v>
      </c>
      <c r="S143" s="129" t="s">
        <v>265</v>
      </c>
      <c r="T143" s="127">
        <f>VLOOKUP(S143,'Money Won'!$1:$1048576,2,FALSE)</f>
        <v>28317</v>
      </c>
      <c r="U143" s="122" t="s">
        <v>160</v>
      </c>
      <c r="V143" s="123">
        <f>VLOOKUP(U143,'Money Won'!$1:$1048576,2,FALSE)</f>
        <v>91350</v>
      </c>
      <c r="W143" s="122" t="s">
        <v>168</v>
      </c>
      <c r="X143" s="123">
        <f>VLOOKUP(W143,'Money Won'!$1:$1048576,2,FALSE)</f>
        <v>0</v>
      </c>
      <c r="Y143" s="122" t="s">
        <v>274</v>
      </c>
      <c r="Z143" s="123">
        <f>VLOOKUP(Y143,'Money Won'!$1:$1048576,2,FALSE)</f>
        <v>56278</v>
      </c>
      <c r="AA143" s="116" t="s">
        <v>288</v>
      </c>
      <c r="AB143" s="117">
        <f>VLOOKUP(AA143,'Money Won'!$1:$1048576,2,FALSE)</f>
        <v>56278</v>
      </c>
      <c r="AC143" s="118" t="s">
        <v>282</v>
      </c>
      <c r="AD143" s="117">
        <f>VLOOKUP(AC143,'Money Won'!$1:$1048576,2,FALSE)</f>
        <v>0</v>
      </c>
      <c r="AE143" s="118" t="s">
        <v>285</v>
      </c>
      <c r="AF143" s="117">
        <f>VLOOKUP(AE143,'Money Won'!$1:$1048576,2,FALSE)</f>
        <v>0</v>
      </c>
      <c r="AG143" s="111" t="s">
        <v>327</v>
      </c>
      <c r="AH143" s="112">
        <f>VLOOKUP(AG143,'Money Won'!$1:$1048576,2,FALSE)</f>
        <v>91350</v>
      </c>
      <c r="AI143" s="113" t="s">
        <v>318</v>
      </c>
      <c r="AJ143" s="112">
        <f>VLOOKUP(AI143,'Money Won'!$1:$1048576,2,FALSE)</f>
        <v>0</v>
      </c>
      <c r="AK143" s="113" t="s">
        <v>306</v>
      </c>
      <c r="AL143" s="112">
        <f>VLOOKUP(AK143,'Money Won'!$1:$1048576,2,FALSE)</f>
        <v>36925</v>
      </c>
    </row>
    <row r="144" spans="1:38" x14ac:dyDescent="0.2">
      <c r="A144" s="53">
        <v>143</v>
      </c>
      <c r="B144" s="54" t="s">
        <v>117</v>
      </c>
      <c r="C144" s="54" t="s">
        <v>203</v>
      </c>
      <c r="D144" s="54" t="s">
        <v>117</v>
      </c>
      <c r="E144" s="55" t="s">
        <v>174</v>
      </c>
      <c r="F144" s="53" t="s">
        <v>13</v>
      </c>
      <c r="G144" s="56"/>
      <c r="H144" s="57">
        <f t="shared" si="4"/>
        <v>556823</v>
      </c>
      <c r="I144" s="133" t="s">
        <v>63</v>
      </c>
      <c r="J144" s="134">
        <f>VLOOKUP(I144,'Money Won'!$1:$1048576,2,FALSE)</f>
        <v>0</v>
      </c>
      <c r="K144" s="135" t="s">
        <v>57</v>
      </c>
      <c r="L144" s="134">
        <f>VLOOKUP(K144,'Money Won'!$1:$1048576,2,FALSE)</f>
        <v>91350</v>
      </c>
      <c r="M144" s="135" t="s">
        <v>76</v>
      </c>
      <c r="N144" s="134">
        <f>VLOOKUP(M144,'Money Won'!$1:$1048576,2,FALSE)</f>
        <v>36925</v>
      </c>
      <c r="O144" s="126" t="s">
        <v>158</v>
      </c>
      <c r="P144" s="127">
        <f>VLOOKUP(O144,'Money Won'!$1:$1048576,2,FALSE)</f>
        <v>0</v>
      </c>
      <c r="Q144" s="128" t="s">
        <v>258</v>
      </c>
      <c r="R144" s="127">
        <f>VLOOKUP(Q144,'Money Won'!$1:$1048576,2,FALSE)</f>
        <v>56278</v>
      </c>
      <c r="S144" s="129" t="s">
        <v>263</v>
      </c>
      <c r="T144" s="127">
        <f>VLOOKUP(S144,'Money Won'!$1:$1048576,2,FALSE)</f>
        <v>24625</v>
      </c>
      <c r="U144" s="122" t="s">
        <v>160</v>
      </c>
      <c r="V144" s="123">
        <f>VLOOKUP(U144,'Money Won'!$1:$1048576,2,FALSE)</f>
        <v>91350</v>
      </c>
      <c r="W144" s="122" t="s">
        <v>270</v>
      </c>
      <c r="X144" s="123">
        <f>VLOOKUP(W144,'Money Won'!$1:$1048576,2,FALSE)</f>
        <v>28317</v>
      </c>
      <c r="Y144" s="122" t="s">
        <v>255</v>
      </c>
      <c r="Z144" s="123">
        <f>VLOOKUP(Y144,'Money Won'!$1:$1048576,2,FALSE)</f>
        <v>56278</v>
      </c>
      <c r="AA144" s="116" t="s">
        <v>297</v>
      </c>
      <c r="AB144" s="117">
        <f>VLOOKUP(AA144,'Money Won'!$1:$1048576,2,FALSE)</f>
        <v>0</v>
      </c>
      <c r="AC144" s="118" t="s">
        <v>283</v>
      </c>
      <c r="AD144" s="117">
        <f>VLOOKUP(AC144,'Money Won'!$1:$1048576,2,FALSE)</f>
        <v>0</v>
      </c>
      <c r="AE144" s="118" t="s">
        <v>301</v>
      </c>
      <c r="AF144" s="117">
        <f>VLOOKUP(AE144,'Money Won'!$1:$1048576,2,FALSE)</f>
        <v>171700</v>
      </c>
      <c r="AG144" s="111" t="s">
        <v>307</v>
      </c>
      <c r="AH144" s="112">
        <f>VLOOKUP(AG144,'Money Won'!$1:$1048576,2,FALSE)</f>
        <v>0</v>
      </c>
      <c r="AI144" s="113" t="s">
        <v>319</v>
      </c>
      <c r="AJ144" s="112">
        <f>VLOOKUP(AI144,'Money Won'!$1:$1048576,2,FALSE)</f>
        <v>0</v>
      </c>
      <c r="AK144" s="113" t="s">
        <v>322</v>
      </c>
      <c r="AL144" s="112">
        <f>VLOOKUP(AK144,'Money Won'!$1:$1048576,2,FALSE)</f>
        <v>0</v>
      </c>
    </row>
    <row r="145" spans="1:38" x14ac:dyDescent="0.2">
      <c r="A145" s="53">
        <v>144</v>
      </c>
      <c r="B145" s="54" t="s">
        <v>480</v>
      </c>
      <c r="C145" s="54" t="s">
        <v>479</v>
      </c>
      <c r="D145" s="54" t="s">
        <v>480</v>
      </c>
      <c r="E145" s="55" t="s">
        <v>174</v>
      </c>
      <c r="F145" s="53" t="s">
        <v>13</v>
      </c>
      <c r="G145" s="56"/>
      <c r="H145" s="57">
        <f t="shared" si="4"/>
        <v>527554</v>
      </c>
      <c r="I145" s="133" t="s">
        <v>57</v>
      </c>
      <c r="J145" s="134">
        <f>VLOOKUP(I145,'Money Won'!$1:$1048576,2,FALSE)</f>
        <v>91350</v>
      </c>
      <c r="K145" s="135" t="s">
        <v>52</v>
      </c>
      <c r="L145" s="134">
        <f>VLOOKUP(K145,'Money Won'!$1:$1048576,2,FALSE)</f>
        <v>91350</v>
      </c>
      <c r="M145" s="135" t="s">
        <v>53</v>
      </c>
      <c r="N145" s="134">
        <f>VLOOKUP(M145,'Money Won'!$1:$1048576,2,FALSE)</f>
        <v>0</v>
      </c>
      <c r="O145" s="126" t="s">
        <v>158</v>
      </c>
      <c r="P145" s="127">
        <f>VLOOKUP(O145,'Money Won'!$1:$1048576,2,FALSE)</f>
        <v>0</v>
      </c>
      <c r="Q145" s="128" t="s">
        <v>263</v>
      </c>
      <c r="R145" s="127">
        <f>VLOOKUP(Q145,'Money Won'!$1:$1048576,2,FALSE)</f>
        <v>24625</v>
      </c>
      <c r="S145" s="129" t="s">
        <v>150</v>
      </c>
      <c r="T145" s="127">
        <f>VLOOKUP(S145,'Money Won'!$1:$1048576,2,FALSE)</f>
        <v>56278</v>
      </c>
      <c r="U145" s="122" t="s">
        <v>160</v>
      </c>
      <c r="V145" s="123">
        <f>VLOOKUP(U145,'Money Won'!$1:$1048576,2,FALSE)</f>
        <v>91350</v>
      </c>
      <c r="W145" s="122" t="s">
        <v>267</v>
      </c>
      <c r="X145" s="123">
        <f>VLOOKUP(W145,'Money Won'!$1:$1048576,2,FALSE)</f>
        <v>26467</v>
      </c>
      <c r="Y145" s="122" t="s">
        <v>273</v>
      </c>
      <c r="Z145" s="123">
        <f>VLOOKUP(Y145,'Money Won'!$1:$1048576,2,FALSE)</f>
        <v>0</v>
      </c>
      <c r="AA145" s="116" t="s">
        <v>290</v>
      </c>
      <c r="AB145" s="117">
        <f>VLOOKUP(AA145,'Money Won'!$1:$1048576,2,FALSE)</f>
        <v>26467</v>
      </c>
      <c r="AC145" s="118" t="s">
        <v>98</v>
      </c>
      <c r="AD145" s="117">
        <f>VLOOKUP(AC145,'Money Won'!$1:$1048576,2,FALSE)</f>
        <v>91350</v>
      </c>
      <c r="AE145" s="118" t="s">
        <v>281</v>
      </c>
      <c r="AF145" s="117">
        <f>VLOOKUP(AE145,'Money Won'!$1:$1048576,2,FALSE)</f>
        <v>0</v>
      </c>
      <c r="AG145" s="111" t="s">
        <v>326</v>
      </c>
      <c r="AH145" s="112">
        <f>VLOOKUP(AG145,'Money Won'!$1:$1048576,2,FALSE)</f>
        <v>28317</v>
      </c>
      <c r="AI145" s="113" t="s">
        <v>307</v>
      </c>
      <c r="AJ145" s="112">
        <f>VLOOKUP(AI145,'Money Won'!$1:$1048576,2,FALSE)</f>
        <v>0</v>
      </c>
      <c r="AK145" s="113" t="s">
        <v>308</v>
      </c>
      <c r="AL145" s="112">
        <f>VLOOKUP(AK145,'Money Won'!$1:$1048576,2,FALSE)</f>
        <v>0</v>
      </c>
    </row>
    <row r="146" spans="1:38" x14ac:dyDescent="0.2">
      <c r="A146" s="53">
        <v>145</v>
      </c>
      <c r="B146" s="54" t="s">
        <v>501</v>
      </c>
      <c r="C146" s="54" t="s">
        <v>500</v>
      </c>
      <c r="D146" s="54" t="s">
        <v>502</v>
      </c>
      <c r="E146" s="55" t="s">
        <v>174</v>
      </c>
      <c r="F146" s="53" t="s">
        <v>13</v>
      </c>
      <c r="G146" s="56"/>
      <c r="H146" s="57">
        <f t="shared" si="4"/>
        <v>509142</v>
      </c>
      <c r="I146" s="133" t="s">
        <v>52</v>
      </c>
      <c r="J146" s="134">
        <f>VLOOKUP(I146,'Money Won'!$1:$1048576,2,FALSE)</f>
        <v>91350</v>
      </c>
      <c r="K146" s="135" t="s">
        <v>83</v>
      </c>
      <c r="L146" s="134">
        <f>VLOOKUP(K146,'Money Won'!$1:$1048576,2,FALSE)</f>
        <v>36925</v>
      </c>
      <c r="M146" s="135" t="s">
        <v>58</v>
      </c>
      <c r="N146" s="134">
        <f>VLOOKUP(M146,'Money Won'!$1:$1048576,2,FALSE)</f>
        <v>171700</v>
      </c>
      <c r="O146" s="126" t="s">
        <v>92</v>
      </c>
      <c r="P146" s="127">
        <f>VLOOKUP(O146,'Money Won'!$1:$1048576,2,FALSE)</f>
        <v>26467</v>
      </c>
      <c r="Q146" s="128" t="s">
        <v>77</v>
      </c>
      <c r="R146" s="127">
        <f>VLOOKUP(Q146,'Money Won'!$1:$1048576,2,FALSE)</f>
        <v>91350</v>
      </c>
      <c r="S146" s="129" t="s">
        <v>70</v>
      </c>
      <c r="T146" s="127">
        <f>VLOOKUP(S146,'Money Won'!$1:$1048576,2,FALSE)</f>
        <v>0</v>
      </c>
      <c r="U146" s="122" t="s">
        <v>275</v>
      </c>
      <c r="V146" s="123">
        <f>VLOOKUP(U146,'Money Won'!$1:$1048576,2,FALSE)</f>
        <v>0</v>
      </c>
      <c r="W146" s="122" t="s">
        <v>157</v>
      </c>
      <c r="X146" s="123">
        <f>VLOOKUP(W146,'Money Won'!$1:$1048576,2,FALSE)</f>
        <v>0</v>
      </c>
      <c r="Y146" s="122" t="s">
        <v>273</v>
      </c>
      <c r="Z146" s="123">
        <f>VLOOKUP(Y146,'Money Won'!$1:$1048576,2,FALSE)</f>
        <v>0</v>
      </c>
      <c r="AA146" s="116" t="s">
        <v>299</v>
      </c>
      <c r="AB146" s="117">
        <f>VLOOKUP(AA146,'Money Won'!$1:$1048576,2,FALSE)</f>
        <v>0</v>
      </c>
      <c r="AC146" s="118" t="s">
        <v>98</v>
      </c>
      <c r="AD146" s="117">
        <f>VLOOKUP(AC146,'Money Won'!$1:$1048576,2,FALSE)</f>
        <v>91350</v>
      </c>
      <c r="AE146" s="118" t="s">
        <v>170</v>
      </c>
      <c r="AF146" s="117">
        <f>VLOOKUP(AE146,'Money Won'!$1:$1048576,2,FALSE)</f>
        <v>0</v>
      </c>
      <c r="AG146" s="111" t="s">
        <v>332</v>
      </c>
      <c r="AH146" s="112">
        <f>VLOOKUP(AG146,'Money Won'!$1:$1048576,2,FALSE)</f>
        <v>0</v>
      </c>
      <c r="AI146" s="113" t="s">
        <v>311</v>
      </c>
      <c r="AJ146" s="112">
        <f>VLOOKUP(AI146,'Money Won'!$1:$1048576,2,FALSE)</f>
        <v>0</v>
      </c>
      <c r="AK146" s="113" t="s">
        <v>312</v>
      </c>
      <c r="AL146" s="112">
        <f>VLOOKUP(AK146,'Money Won'!$1:$1048576,2,FALSE)</f>
        <v>0</v>
      </c>
    </row>
    <row r="147" spans="1:38" x14ac:dyDescent="0.2">
      <c r="A147" s="53">
        <v>146</v>
      </c>
      <c r="B147" s="54" t="s">
        <v>228</v>
      </c>
      <c r="C147" s="54" t="s">
        <v>500</v>
      </c>
      <c r="D147" s="54" t="s">
        <v>502</v>
      </c>
      <c r="E147" s="55" t="s">
        <v>174</v>
      </c>
      <c r="F147" s="53" t="s">
        <v>13</v>
      </c>
      <c r="G147" s="56"/>
      <c r="H147" s="57">
        <f t="shared" si="4"/>
        <v>491245</v>
      </c>
      <c r="I147" s="133" t="s">
        <v>63</v>
      </c>
      <c r="J147" s="134">
        <f>VLOOKUP(I147,'Money Won'!$1:$1048576,2,FALSE)</f>
        <v>0</v>
      </c>
      <c r="K147" s="135" t="s">
        <v>52</v>
      </c>
      <c r="L147" s="134">
        <f>VLOOKUP(K147,'Money Won'!$1:$1048576,2,FALSE)</f>
        <v>91350</v>
      </c>
      <c r="M147" s="135" t="s">
        <v>53</v>
      </c>
      <c r="N147" s="134">
        <f>VLOOKUP(M147,'Money Won'!$1:$1048576,2,FALSE)</f>
        <v>0</v>
      </c>
      <c r="O147" s="126" t="s">
        <v>158</v>
      </c>
      <c r="P147" s="127">
        <f>VLOOKUP(O147,'Money Won'!$1:$1048576,2,FALSE)</f>
        <v>0</v>
      </c>
      <c r="Q147" s="128" t="s">
        <v>258</v>
      </c>
      <c r="R147" s="127">
        <f>VLOOKUP(Q147,'Money Won'!$1:$1048576,2,FALSE)</f>
        <v>56278</v>
      </c>
      <c r="S147" s="129" t="s">
        <v>265</v>
      </c>
      <c r="T147" s="127">
        <f>VLOOKUP(S147,'Money Won'!$1:$1048576,2,FALSE)</f>
        <v>28317</v>
      </c>
      <c r="U147" s="122" t="s">
        <v>94</v>
      </c>
      <c r="V147" s="123">
        <f>VLOOKUP(U147,'Money Won'!$1:$1048576,2,FALSE)</f>
        <v>69875</v>
      </c>
      <c r="W147" s="122" t="s">
        <v>160</v>
      </c>
      <c r="X147" s="123">
        <f>VLOOKUP(W147,'Money Won'!$1:$1048576,2,FALSE)</f>
        <v>91350</v>
      </c>
      <c r="Y147" s="122" t="s">
        <v>164</v>
      </c>
      <c r="Z147" s="123">
        <f>VLOOKUP(Y147,'Money Won'!$1:$1048576,2,FALSE)</f>
        <v>0</v>
      </c>
      <c r="AA147" s="116" t="s">
        <v>302</v>
      </c>
      <c r="AB147" s="117">
        <f>VLOOKUP(AA147,'Money Won'!$1:$1048576,2,FALSE)</f>
        <v>0</v>
      </c>
      <c r="AC147" s="118" t="s">
        <v>98</v>
      </c>
      <c r="AD147" s="117">
        <f>VLOOKUP(AC147,'Money Won'!$1:$1048576,2,FALSE)</f>
        <v>91350</v>
      </c>
      <c r="AE147" s="118" t="s">
        <v>292</v>
      </c>
      <c r="AF147" s="117">
        <f>VLOOKUP(AE147,'Money Won'!$1:$1048576,2,FALSE)</f>
        <v>25800</v>
      </c>
      <c r="AG147" s="111" t="s">
        <v>332</v>
      </c>
      <c r="AH147" s="112">
        <f>VLOOKUP(AG147,'Money Won'!$1:$1048576,2,FALSE)</f>
        <v>0</v>
      </c>
      <c r="AI147" s="113" t="s">
        <v>306</v>
      </c>
      <c r="AJ147" s="112">
        <f>VLOOKUP(AI147,'Money Won'!$1:$1048576,2,FALSE)</f>
        <v>36925</v>
      </c>
      <c r="AK147" s="113" t="s">
        <v>312</v>
      </c>
      <c r="AL147" s="112">
        <f>VLOOKUP(AK147,'Money Won'!$1:$1048576,2,FALSE)</f>
        <v>0</v>
      </c>
    </row>
    <row r="148" spans="1:38" x14ac:dyDescent="0.2">
      <c r="A148" s="53">
        <v>147</v>
      </c>
      <c r="B148" s="54" t="s">
        <v>248</v>
      </c>
      <c r="C148" s="54" t="s">
        <v>434</v>
      </c>
      <c r="D148" s="54" t="s">
        <v>435</v>
      </c>
      <c r="E148" s="55" t="s">
        <v>174</v>
      </c>
      <c r="F148" s="53" t="s">
        <v>13</v>
      </c>
      <c r="G148" s="56"/>
      <c r="H148" s="57">
        <f t="shared" si="4"/>
        <v>489876</v>
      </c>
      <c r="I148" s="133" t="s">
        <v>65</v>
      </c>
      <c r="J148" s="134">
        <f>VLOOKUP(I148,'Money Won'!$1:$1048576,2,FALSE)</f>
        <v>0</v>
      </c>
      <c r="K148" s="135" t="s">
        <v>69</v>
      </c>
      <c r="L148" s="134">
        <f>VLOOKUP(K148,'Money Won'!$1:$1048576,2,FALSE)</f>
        <v>171700</v>
      </c>
      <c r="M148" s="135" t="s">
        <v>78</v>
      </c>
      <c r="N148" s="134">
        <f>VLOOKUP(M148,'Money Won'!$1:$1048576,2,FALSE)</f>
        <v>36925</v>
      </c>
      <c r="O148" s="126" t="s">
        <v>265</v>
      </c>
      <c r="P148" s="127">
        <f>VLOOKUP(O148,'Money Won'!$1:$1048576,2,FALSE)</f>
        <v>28317</v>
      </c>
      <c r="Q148" s="128" t="s">
        <v>262</v>
      </c>
      <c r="R148" s="127">
        <f>VLOOKUP(Q148,'Money Won'!$1:$1048576,2,FALSE)</f>
        <v>0</v>
      </c>
      <c r="S148" s="129" t="s">
        <v>91</v>
      </c>
      <c r="T148" s="127">
        <f>VLOOKUP(S148,'Money Won'!$1:$1048576,2,FALSE)</f>
        <v>0</v>
      </c>
      <c r="U148" s="122" t="s">
        <v>93</v>
      </c>
      <c r="V148" s="123">
        <f>VLOOKUP(U148,'Money Won'!$1:$1048576,2,FALSE)</f>
        <v>0</v>
      </c>
      <c r="W148" s="122" t="s">
        <v>272</v>
      </c>
      <c r="X148" s="123">
        <f>VLOOKUP(W148,'Money Won'!$1:$1048576,2,FALSE)</f>
        <v>0</v>
      </c>
      <c r="Y148" s="122" t="s">
        <v>94</v>
      </c>
      <c r="Z148" s="123">
        <f>VLOOKUP(Y148,'Money Won'!$1:$1048576,2,FALSE)</f>
        <v>69875</v>
      </c>
      <c r="AA148" s="116" t="s">
        <v>290</v>
      </c>
      <c r="AB148" s="117">
        <f>VLOOKUP(AA148,'Money Won'!$1:$1048576,2,FALSE)</f>
        <v>26467</v>
      </c>
      <c r="AC148" s="118" t="s">
        <v>98</v>
      </c>
      <c r="AD148" s="117">
        <f>VLOOKUP(AC148,'Money Won'!$1:$1048576,2,FALSE)</f>
        <v>91350</v>
      </c>
      <c r="AE148" s="118" t="s">
        <v>167</v>
      </c>
      <c r="AF148" s="117">
        <f>VLOOKUP(AE148,'Money Won'!$1:$1048576,2,FALSE)</f>
        <v>0</v>
      </c>
      <c r="AG148" s="111" t="s">
        <v>308</v>
      </c>
      <c r="AH148" s="112">
        <f>VLOOKUP(AG148,'Money Won'!$1:$1048576,2,FALSE)</f>
        <v>0</v>
      </c>
      <c r="AI148" s="113" t="s">
        <v>326</v>
      </c>
      <c r="AJ148" s="112">
        <f>VLOOKUP(AI148,'Money Won'!$1:$1048576,2,FALSE)</f>
        <v>28317</v>
      </c>
      <c r="AK148" s="113" t="s">
        <v>306</v>
      </c>
      <c r="AL148" s="112">
        <f>VLOOKUP(AK148,'Money Won'!$1:$1048576,2,FALSE)</f>
        <v>36925</v>
      </c>
    </row>
    <row r="149" spans="1:38" x14ac:dyDescent="0.2">
      <c r="A149" s="53">
        <v>148</v>
      </c>
      <c r="B149" s="54" t="s">
        <v>120</v>
      </c>
      <c r="C149" s="54" t="s">
        <v>416</v>
      </c>
      <c r="D149" s="54" t="s">
        <v>120</v>
      </c>
      <c r="E149" s="55" t="s">
        <v>174</v>
      </c>
      <c r="F149" s="53" t="s">
        <v>13</v>
      </c>
      <c r="G149" s="56"/>
      <c r="H149" s="57">
        <f t="shared" si="4"/>
        <v>470734</v>
      </c>
      <c r="I149" s="133" t="s">
        <v>63</v>
      </c>
      <c r="J149" s="134">
        <f>VLOOKUP(I149,'Money Won'!$1:$1048576,2,FALSE)</f>
        <v>0</v>
      </c>
      <c r="K149" s="135" t="s">
        <v>83</v>
      </c>
      <c r="L149" s="134">
        <f>VLOOKUP(K149,'Money Won'!$1:$1048576,2,FALSE)</f>
        <v>36925</v>
      </c>
      <c r="M149" s="135" t="s">
        <v>69</v>
      </c>
      <c r="N149" s="134">
        <f>VLOOKUP(M149,'Money Won'!$1:$1048576,2,FALSE)</f>
        <v>171700</v>
      </c>
      <c r="O149" s="126" t="s">
        <v>158</v>
      </c>
      <c r="P149" s="127">
        <f>VLOOKUP(O149,'Money Won'!$1:$1048576,2,FALSE)</f>
        <v>0</v>
      </c>
      <c r="Q149" s="128" t="s">
        <v>263</v>
      </c>
      <c r="R149" s="127">
        <f>VLOOKUP(Q149,'Money Won'!$1:$1048576,2,FALSE)</f>
        <v>24625</v>
      </c>
      <c r="S149" s="129" t="s">
        <v>265</v>
      </c>
      <c r="T149" s="127">
        <f>VLOOKUP(S149,'Money Won'!$1:$1048576,2,FALSE)</f>
        <v>28317</v>
      </c>
      <c r="U149" s="122" t="s">
        <v>160</v>
      </c>
      <c r="V149" s="123">
        <f>VLOOKUP(U149,'Money Won'!$1:$1048576,2,FALSE)</f>
        <v>91350</v>
      </c>
      <c r="W149" s="122" t="s">
        <v>93</v>
      </c>
      <c r="X149" s="123">
        <f>VLOOKUP(W149,'Money Won'!$1:$1048576,2,FALSE)</f>
        <v>0</v>
      </c>
      <c r="Y149" s="122" t="s">
        <v>87</v>
      </c>
      <c r="Z149" s="123">
        <f>VLOOKUP(Y149,'Money Won'!$1:$1048576,2,FALSE)</f>
        <v>0</v>
      </c>
      <c r="AA149" s="116" t="s">
        <v>290</v>
      </c>
      <c r="AB149" s="117">
        <f>VLOOKUP(AA149,'Money Won'!$1:$1048576,2,FALSE)</f>
        <v>26467</v>
      </c>
      <c r="AC149" s="118" t="s">
        <v>281</v>
      </c>
      <c r="AD149" s="117">
        <f>VLOOKUP(AC149,'Money Won'!$1:$1048576,2,FALSE)</f>
        <v>0</v>
      </c>
      <c r="AE149" s="118" t="s">
        <v>287</v>
      </c>
      <c r="AF149" s="117">
        <f>VLOOKUP(AE149,'Money Won'!$1:$1048576,2,FALSE)</f>
        <v>91350</v>
      </c>
      <c r="AG149" s="111" t="s">
        <v>308</v>
      </c>
      <c r="AH149" s="112">
        <f>VLOOKUP(AG149,'Money Won'!$1:$1048576,2,FALSE)</f>
        <v>0</v>
      </c>
      <c r="AI149" s="113" t="s">
        <v>319</v>
      </c>
      <c r="AJ149" s="112">
        <f>VLOOKUP(AI149,'Money Won'!$1:$1048576,2,FALSE)</f>
        <v>0</v>
      </c>
      <c r="AK149" s="113" t="s">
        <v>173</v>
      </c>
      <c r="AL149" s="112">
        <f>VLOOKUP(AK149,'Money Won'!$1:$1048576,2,FALSE)</f>
        <v>0</v>
      </c>
    </row>
    <row r="150" spans="1:38" x14ac:dyDescent="0.2">
      <c r="A150" s="53">
        <v>149</v>
      </c>
      <c r="B150" s="54" t="s">
        <v>183</v>
      </c>
      <c r="C150" s="54" t="s">
        <v>359</v>
      </c>
      <c r="D150" s="54" t="s">
        <v>360</v>
      </c>
      <c r="E150" s="55" t="s">
        <v>174</v>
      </c>
      <c r="F150" s="53" t="s">
        <v>13</v>
      </c>
      <c r="G150" s="56"/>
      <c r="H150" s="57">
        <f t="shared" si="4"/>
        <v>459105</v>
      </c>
      <c r="I150" s="133" t="s">
        <v>57</v>
      </c>
      <c r="J150" s="134">
        <f>VLOOKUP(I150,'Money Won'!$1:$1048576,2,FALSE)</f>
        <v>91350</v>
      </c>
      <c r="K150" s="135" t="s">
        <v>74</v>
      </c>
      <c r="L150" s="134">
        <f>VLOOKUP(K150,'Money Won'!$1:$1048576,2,FALSE)</f>
        <v>91350</v>
      </c>
      <c r="M150" s="135" t="s">
        <v>155</v>
      </c>
      <c r="N150" s="134">
        <f>VLOOKUP(M150,'Money Won'!$1:$1048576,2,FALSE)</f>
        <v>0</v>
      </c>
      <c r="O150" s="126" t="s">
        <v>59</v>
      </c>
      <c r="P150" s="127">
        <f>VLOOKUP(O150,'Money Won'!$1:$1048576,2,FALSE)</f>
        <v>223000</v>
      </c>
      <c r="Q150" s="128" t="s">
        <v>66</v>
      </c>
      <c r="R150" s="127">
        <f>VLOOKUP(Q150,'Money Won'!$1:$1048576,2,FALSE)</f>
        <v>28317</v>
      </c>
      <c r="S150" s="129" t="s">
        <v>70</v>
      </c>
      <c r="T150" s="127">
        <f>VLOOKUP(S150,'Money Won'!$1:$1048576,2,FALSE)</f>
        <v>0</v>
      </c>
      <c r="U150" s="122" t="s">
        <v>72</v>
      </c>
      <c r="V150" s="123">
        <f>VLOOKUP(U150,'Money Won'!$1:$1048576,2,FALSE)</f>
        <v>0</v>
      </c>
      <c r="W150" s="122" t="s">
        <v>157</v>
      </c>
      <c r="X150" s="123">
        <f>VLOOKUP(W150,'Money Won'!$1:$1048576,2,FALSE)</f>
        <v>0</v>
      </c>
      <c r="Y150" s="122" t="s">
        <v>165</v>
      </c>
      <c r="Z150" s="123">
        <f>VLOOKUP(Y150,'Money Won'!$1:$1048576,2,FALSE)</f>
        <v>25088</v>
      </c>
      <c r="AA150" s="116" t="s">
        <v>293</v>
      </c>
      <c r="AB150" s="117">
        <f>VLOOKUP(AA150,'Money Won'!$1:$1048576,2,FALSE)</f>
        <v>0</v>
      </c>
      <c r="AC150" s="118" t="s">
        <v>299</v>
      </c>
      <c r="AD150" s="117">
        <f>VLOOKUP(AC150,'Money Won'!$1:$1048576,2,FALSE)</f>
        <v>0</v>
      </c>
      <c r="AE150" s="118" t="s">
        <v>169</v>
      </c>
      <c r="AF150" s="117">
        <f>VLOOKUP(AE150,'Money Won'!$1:$1048576,2,FALSE)</f>
        <v>0</v>
      </c>
      <c r="AG150" s="111" t="s">
        <v>320</v>
      </c>
      <c r="AH150" s="112">
        <f>VLOOKUP(AG150,'Money Won'!$1:$1048576,2,FALSE)</f>
        <v>0</v>
      </c>
      <c r="AI150" s="113" t="s">
        <v>318</v>
      </c>
      <c r="AJ150" s="112">
        <f>VLOOKUP(AI150,'Money Won'!$1:$1048576,2,FALSE)</f>
        <v>0</v>
      </c>
      <c r="AK150" s="113" t="s">
        <v>316</v>
      </c>
      <c r="AL150" s="112">
        <f>VLOOKUP(AK150,'Money Won'!$1:$1048576,2,FALSE)</f>
        <v>0</v>
      </c>
    </row>
    <row r="151" spans="1:38" x14ac:dyDescent="0.2">
      <c r="A151" s="53">
        <v>150</v>
      </c>
      <c r="B151" s="54" t="s">
        <v>115</v>
      </c>
      <c r="C151" s="54" t="s">
        <v>419</v>
      </c>
      <c r="D151" s="54" t="s">
        <v>115</v>
      </c>
      <c r="E151" s="55" t="s">
        <v>174</v>
      </c>
      <c r="F151" s="53" t="s">
        <v>13</v>
      </c>
      <c r="G151" s="56"/>
      <c r="H151" s="57">
        <f t="shared" si="4"/>
        <v>458880</v>
      </c>
      <c r="I151" s="133" t="s">
        <v>65</v>
      </c>
      <c r="J151" s="134">
        <f>VLOOKUP(I151,'Money Won'!$1:$1048576,2,FALSE)</f>
        <v>0</v>
      </c>
      <c r="K151" s="135" t="s">
        <v>74</v>
      </c>
      <c r="L151" s="134">
        <f>VLOOKUP(K151,'Money Won'!$1:$1048576,2,FALSE)</f>
        <v>91350</v>
      </c>
      <c r="M151" s="135" t="s">
        <v>63</v>
      </c>
      <c r="N151" s="134">
        <f>VLOOKUP(M151,'Money Won'!$1:$1048576,2,FALSE)</f>
        <v>0</v>
      </c>
      <c r="O151" s="126" t="s">
        <v>158</v>
      </c>
      <c r="P151" s="127">
        <f>VLOOKUP(O151,'Money Won'!$1:$1048576,2,FALSE)</f>
        <v>0</v>
      </c>
      <c r="Q151" s="128" t="s">
        <v>263</v>
      </c>
      <c r="R151" s="127">
        <f>VLOOKUP(Q151,'Money Won'!$1:$1048576,2,FALSE)</f>
        <v>24625</v>
      </c>
      <c r="S151" s="129" t="s">
        <v>265</v>
      </c>
      <c r="T151" s="127">
        <f>VLOOKUP(S151,'Money Won'!$1:$1048576,2,FALSE)</f>
        <v>28317</v>
      </c>
      <c r="U151" s="122" t="s">
        <v>160</v>
      </c>
      <c r="V151" s="123">
        <f>VLOOKUP(U151,'Money Won'!$1:$1048576,2,FALSE)</f>
        <v>91350</v>
      </c>
      <c r="W151" s="122" t="s">
        <v>94</v>
      </c>
      <c r="X151" s="123">
        <f>VLOOKUP(W151,'Money Won'!$1:$1048576,2,FALSE)</f>
        <v>69875</v>
      </c>
      <c r="Y151" s="122" t="s">
        <v>165</v>
      </c>
      <c r="Z151" s="123">
        <f>VLOOKUP(Y151,'Money Won'!$1:$1048576,2,FALSE)</f>
        <v>25088</v>
      </c>
      <c r="AA151" s="116" t="s">
        <v>98</v>
      </c>
      <c r="AB151" s="117">
        <f>VLOOKUP(AA151,'Money Won'!$1:$1048576,2,FALSE)</f>
        <v>91350</v>
      </c>
      <c r="AC151" s="118" t="s">
        <v>281</v>
      </c>
      <c r="AD151" s="117">
        <f>VLOOKUP(AC151,'Money Won'!$1:$1048576,2,FALSE)</f>
        <v>0</v>
      </c>
      <c r="AE151" s="118" t="s">
        <v>283</v>
      </c>
      <c r="AF151" s="117">
        <f>VLOOKUP(AE151,'Money Won'!$1:$1048576,2,FALSE)</f>
        <v>0</v>
      </c>
      <c r="AG151" s="111" t="s">
        <v>307</v>
      </c>
      <c r="AH151" s="112">
        <f>VLOOKUP(AG151,'Money Won'!$1:$1048576,2,FALSE)</f>
        <v>0</v>
      </c>
      <c r="AI151" s="113" t="s">
        <v>306</v>
      </c>
      <c r="AJ151" s="112">
        <f>VLOOKUP(AI151,'Money Won'!$1:$1048576,2,FALSE)</f>
        <v>36925</v>
      </c>
      <c r="AK151" s="113" t="s">
        <v>319</v>
      </c>
      <c r="AL151" s="112">
        <f>VLOOKUP(AK151,'Money Won'!$1:$1048576,2,FALSE)</f>
        <v>0</v>
      </c>
    </row>
    <row r="152" spans="1:38" x14ac:dyDescent="0.2">
      <c r="A152" s="53">
        <v>151</v>
      </c>
      <c r="B152" s="54" t="s">
        <v>455</v>
      </c>
      <c r="C152" s="54" t="s">
        <v>454</v>
      </c>
      <c r="D152" s="54" t="s">
        <v>455</v>
      </c>
      <c r="E152" s="55" t="s">
        <v>174</v>
      </c>
      <c r="F152" s="53" t="s">
        <v>13</v>
      </c>
      <c r="G152" s="56"/>
      <c r="H152" s="57">
        <f t="shared" si="4"/>
        <v>432495</v>
      </c>
      <c r="I152" s="133" t="s">
        <v>63</v>
      </c>
      <c r="J152" s="134">
        <f>VLOOKUP(I152,'Money Won'!$1:$1048576,2,FALSE)</f>
        <v>0</v>
      </c>
      <c r="K152" s="135" t="s">
        <v>83</v>
      </c>
      <c r="L152" s="134">
        <f>VLOOKUP(K152,'Money Won'!$1:$1048576,2,FALSE)</f>
        <v>36925</v>
      </c>
      <c r="M152" s="135" t="s">
        <v>155</v>
      </c>
      <c r="N152" s="134">
        <f>VLOOKUP(M152,'Money Won'!$1:$1048576,2,FALSE)</f>
        <v>0</v>
      </c>
      <c r="O152" s="126" t="s">
        <v>158</v>
      </c>
      <c r="P152" s="127">
        <f>VLOOKUP(O152,'Money Won'!$1:$1048576,2,FALSE)</f>
        <v>0</v>
      </c>
      <c r="Q152" s="128" t="s">
        <v>171</v>
      </c>
      <c r="R152" s="127">
        <f>VLOOKUP(Q152,'Money Won'!$1:$1048576,2,FALSE)</f>
        <v>0</v>
      </c>
      <c r="S152" s="129" t="s">
        <v>75</v>
      </c>
      <c r="T152" s="127">
        <f>VLOOKUP(S152,'Money Won'!$1:$1048576,2,FALSE)</f>
        <v>0</v>
      </c>
      <c r="U152" s="122" t="s">
        <v>160</v>
      </c>
      <c r="V152" s="123">
        <f>VLOOKUP(U152,'Money Won'!$1:$1048576,2,FALSE)</f>
        <v>91350</v>
      </c>
      <c r="W152" s="122" t="s">
        <v>73</v>
      </c>
      <c r="X152" s="123">
        <f>VLOOKUP(W152,'Money Won'!$1:$1048576,2,FALSE)</f>
        <v>36925</v>
      </c>
      <c r="Y152" s="122" t="s">
        <v>276</v>
      </c>
      <c r="Z152" s="123">
        <f>VLOOKUP(Y152,'Money Won'!$1:$1048576,2,FALSE)</f>
        <v>0</v>
      </c>
      <c r="AA152" s="116" t="s">
        <v>98</v>
      </c>
      <c r="AB152" s="117">
        <f>VLOOKUP(AA152,'Money Won'!$1:$1048576,2,FALSE)</f>
        <v>91350</v>
      </c>
      <c r="AC152" s="118" t="s">
        <v>299</v>
      </c>
      <c r="AD152" s="117">
        <f>VLOOKUP(AC152,'Money Won'!$1:$1048576,2,FALSE)</f>
        <v>0</v>
      </c>
      <c r="AE152" s="118" t="s">
        <v>300</v>
      </c>
      <c r="AF152" s="117">
        <f>VLOOKUP(AE152,'Money Won'!$1:$1048576,2,FALSE)</f>
        <v>0</v>
      </c>
      <c r="AG152" s="111" t="s">
        <v>326</v>
      </c>
      <c r="AH152" s="112">
        <f>VLOOKUP(AG152,'Money Won'!$1:$1048576,2,FALSE)</f>
        <v>28317</v>
      </c>
      <c r="AI152" s="113" t="s">
        <v>303</v>
      </c>
      <c r="AJ152" s="112">
        <f>VLOOKUP(AI152,'Money Won'!$1:$1048576,2,FALSE)</f>
        <v>56278</v>
      </c>
      <c r="AK152" s="113" t="s">
        <v>327</v>
      </c>
      <c r="AL152" s="112">
        <f>VLOOKUP(AK152,'Money Won'!$1:$1048576,2,FALSE)</f>
        <v>91350</v>
      </c>
    </row>
    <row r="153" spans="1:38" x14ac:dyDescent="0.2">
      <c r="A153" s="53">
        <v>152</v>
      </c>
      <c r="B153" s="54" t="s">
        <v>448</v>
      </c>
      <c r="C153" s="54" t="s">
        <v>447</v>
      </c>
      <c r="D153" s="54" t="s">
        <v>448</v>
      </c>
      <c r="E153" s="55" t="s">
        <v>174</v>
      </c>
      <c r="F153" s="53" t="s">
        <v>13</v>
      </c>
      <c r="G153" s="56"/>
      <c r="H153" s="57">
        <f t="shared" si="4"/>
        <v>427026</v>
      </c>
      <c r="I153" s="133" t="s">
        <v>65</v>
      </c>
      <c r="J153" s="134">
        <f>VLOOKUP(I153,'Money Won'!$1:$1048576,2,FALSE)</f>
        <v>0</v>
      </c>
      <c r="K153" s="135" t="s">
        <v>57</v>
      </c>
      <c r="L153" s="134">
        <f>VLOOKUP(K153,'Money Won'!$1:$1048576,2,FALSE)</f>
        <v>91350</v>
      </c>
      <c r="M153" s="135" t="s">
        <v>63</v>
      </c>
      <c r="N153" s="134">
        <f>VLOOKUP(M153,'Money Won'!$1:$1048576,2,FALSE)</f>
        <v>0</v>
      </c>
      <c r="O153" s="126" t="s">
        <v>265</v>
      </c>
      <c r="P153" s="127">
        <f>VLOOKUP(O153,'Money Won'!$1:$1048576,2,FALSE)</f>
        <v>28317</v>
      </c>
      <c r="Q153" s="128" t="s">
        <v>82</v>
      </c>
      <c r="R153" s="127">
        <f>VLOOKUP(Q153,'Money Won'!$1:$1048576,2,FALSE)</f>
        <v>69875</v>
      </c>
      <c r="S153" s="129" t="s">
        <v>91</v>
      </c>
      <c r="T153" s="127">
        <f>VLOOKUP(S153,'Money Won'!$1:$1048576,2,FALSE)</f>
        <v>0</v>
      </c>
      <c r="U153" s="122" t="s">
        <v>160</v>
      </c>
      <c r="V153" s="123">
        <f>VLOOKUP(U153,'Money Won'!$1:$1048576,2,FALSE)</f>
        <v>91350</v>
      </c>
      <c r="W153" s="122" t="s">
        <v>159</v>
      </c>
      <c r="X153" s="123">
        <f>VLOOKUP(W153,'Money Won'!$1:$1048576,2,FALSE)</f>
        <v>0</v>
      </c>
      <c r="Y153" s="122" t="s">
        <v>273</v>
      </c>
      <c r="Z153" s="123">
        <f>VLOOKUP(Y153,'Money Won'!$1:$1048576,2,FALSE)</f>
        <v>0</v>
      </c>
      <c r="AA153" s="116" t="s">
        <v>290</v>
      </c>
      <c r="AB153" s="117">
        <f>VLOOKUP(AA153,'Money Won'!$1:$1048576,2,FALSE)</f>
        <v>26467</v>
      </c>
      <c r="AC153" s="118" t="s">
        <v>98</v>
      </c>
      <c r="AD153" s="117">
        <f>VLOOKUP(AC153,'Money Won'!$1:$1048576,2,FALSE)</f>
        <v>91350</v>
      </c>
      <c r="AE153" s="118" t="s">
        <v>299</v>
      </c>
      <c r="AF153" s="117">
        <f>VLOOKUP(AE153,'Money Won'!$1:$1048576,2,FALSE)</f>
        <v>0</v>
      </c>
      <c r="AG153" s="111" t="s">
        <v>326</v>
      </c>
      <c r="AH153" s="112">
        <f>VLOOKUP(AG153,'Money Won'!$1:$1048576,2,FALSE)</f>
        <v>28317</v>
      </c>
      <c r="AI153" s="113" t="s">
        <v>319</v>
      </c>
      <c r="AJ153" s="112">
        <f>VLOOKUP(AI153,'Money Won'!$1:$1048576,2,FALSE)</f>
        <v>0</v>
      </c>
      <c r="AK153" s="113" t="s">
        <v>314</v>
      </c>
      <c r="AL153" s="112">
        <f>VLOOKUP(AK153,'Money Won'!$1:$1048576,2,FALSE)</f>
        <v>0</v>
      </c>
    </row>
    <row r="154" spans="1:38" x14ac:dyDescent="0.2">
      <c r="A154" s="53">
        <v>153</v>
      </c>
      <c r="B154" s="54" t="s">
        <v>353</v>
      </c>
      <c r="C154" s="54" t="s">
        <v>352</v>
      </c>
      <c r="D154" s="54" t="s">
        <v>353</v>
      </c>
      <c r="E154" s="55" t="s">
        <v>174</v>
      </c>
      <c r="F154" s="53" t="s">
        <v>13</v>
      </c>
      <c r="G154" s="56"/>
      <c r="H154" s="57">
        <f t="shared" si="4"/>
        <v>424634</v>
      </c>
      <c r="I154" s="133" t="s">
        <v>55</v>
      </c>
      <c r="J154" s="134">
        <f>VLOOKUP(I154,'Money Won'!$1:$1048576,2,FALSE)</f>
        <v>171700</v>
      </c>
      <c r="K154" s="135" t="s">
        <v>76</v>
      </c>
      <c r="L154" s="134">
        <f>VLOOKUP(K154,'Money Won'!$1:$1048576,2,FALSE)</f>
        <v>36925</v>
      </c>
      <c r="M154" s="135" t="s">
        <v>63</v>
      </c>
      <c r="N154" s="134">
        <f>VLOOKUP(M154,'Money Won'!$1:$1048576,2,FALSE)</f>
        <v>0</v>
      </c>
      <c r="O154" s="126" t="s">
        <v>158</v>
      </c>
      <c r="P154" s="127">
        <f>VLOOKUP(O154,'Money Won'!$1:$1048576,2,FALSE)</f>
        <v>0</v>
      </c>
      <c r="Q154" s="128" t="s">
        <v>265</v>
      </c>
      <c r="R154" s="127">
        <f>VLOOKUP(Q154,'Money Won'!$1:$1048576,2,FALSE)</f>
        <v>28317</v>
      </c>
      <c r="S154" s="129" t="s">
        <v>156</v>
      </c>
      <c r="T154" s="127">
        <f>VLOOKUP(S154,'Money Won'!$1:$1048576,2,FALSE)</f>
        <v>0</v>
      </c>
      <c r="U154" s="122" t="s">
        <v>160</v>
      </c>
      <c r="V154" s="123">
        <f>VLOOKUP(U154,'Money Won'!$1:$1048576,2,FALSE)</f>
        <v>91350</v>
      </c>
      <c r="W154" s="122" t="s">
        <v>275</v>
      </c>
      <c r="X154" s="123">
        <f>VLOOKUP(W154,'Money Won'!$1:$1048576,2,FALSE)</f>
        <v>0</v>
      </c>
      <c r="Y154" s="122" t="s">
        <v>94</v>
      </c>
      <c r="Z154" s="123">
        <f>VLOOKUP(Y154,'Money Won'!$1:$1048576,2,FALSE)</f>
        <v>69875</v>
      </c>
      <c r="AA154" s="116" t="s">
        <v>281</v>
      </c>
      <c r="AB154" s="117">
        <f>VLOOKUP(AA154,'Money Won'!$1:$1048576,2,FALSE)</f>
        <v>0</v>
      </c>
      <c r="AC154" s="118" t="s">
        <v>290</v>
      </c>
      <c r="AD154" s="117">
        <f>VLOOKUP(AC154,'Money Won'!$1:$1048576,2,FALSE)</f>
        <v>26467</v>
      </c>
      <c r="AE154" s="118" t="s">
        <v>297</v>
      </c>
      <c r="AF154" s="117">
        <f>VLOOKUP(AE154,'Money Won'!$1:$1048576,2,FALSE)</f>
        <v>0</v>
      </c>
      <c r="AG154" s="111" t="s">
        <v>325</v>
      </c>
      <c r="AH154" s="112">
        <f>VLOOKUP(AG154,'Money Won'!$1:$1048576,2,FALSE)</f>
        <v>0</v>
      </c>
      <c r="AI154" s="113" t="s">
        <v>319</v>
      </c>
      <c r="AJ154" s="112">
        <f>VLOOKUP(AI154,'Money Won'!$1:$1048576,2,FALSE)</f>
        <v>0</v>
      </c>
      <c r="AK154" s="113" t="s">
        <v>332</v>
      </c>
      <c r="AL154" s="112">
        <f>VLOOKUP(AK154,'Money Won'!$1:$1048576,2,FALSE)</f>
        <v>0</v>
      </c>
    </row>
    <row r="155" spans="1:38" x14ac:dyDescent="0.2">
      <c r="A155" s="53">
        <v>154</v>
      </c>
      <c r="B155" s="54" t="s">
        <v>402</v>
      </c>
      <c r="C155" s="54" t="s">
        <v>404</v>
      </c>
      <c r="D155" s="54" t="s">
        <v>231</v>
      </c>
      <c r="E155" s="55" t="s">
        <v>174</v>
      </c>
      <c r="F155" s="53" t="s">
        <v>13</v>
      </c>
      <c r="G155" s="56"/>
      <c r="H155" s="57">
        <f t="shared" si="4"/>
        <v>411020</v>
      </c>
      <c r="I155" s="133" t="s">
        <v>63</v>
      </c>
      <c r="J155" s="134">
        <f>VLOOKUP(I155,'Money Won'!$1:$1048576,2,FALSE)</f>
        <v>0</v>
      </c>
      <c r="K155" s="135" t="s">
        <v>52</v>
      </c>
      <c r="L155" s="134">
        <f>VLOOKUP(K155,'Money Won'!$1:$1048576,2,FALSE)</f>
        <v>91350</v>
      </c>
      <c r="M155" s="135" t="s">
        <v>78</v>
      </c>
      <c r="N155" s="134">
        <f>VLOOKUP(M155,'Money Won'!$1:$1048576,2,FALSE)</f>
        <v>36925</v>
      </c>
      <c r="O155" s="126" t="s">
        <v>265</v>
      </c>
      <c r="P155" s="127">
        <f>VLOOKUP(O155,'Money Won'!$1:$1048576,2,FALSE)</f>
        <v>28317</v>
      </c>
      <c r="Q155" s="128" t="s">
        <v>258</v>
      </c>
      <c r="R155" s="127">
        <f>VLOOKUP(Q155,'Money Won'!$1:$1048576,2,FALSE)</f>
        <v>56278</v>
      </c>
      <c r="S155" s="129" t="s">
        <v>91</v>
      </c>
      <c r="T155" s="127">
        <f>VLOOKUP(S155,'Money Won'!$1:$1048576,2,FALSE)</f>
        <v>0</v>
      </c>
      <c r="U155" s="122" t="s">
        <v>85</v>
      </c>
      <c r="V155" s="123">
        <f>VLOOKUP(U155,'Money Won'!$1:$1048576,2,FALSE)</f>
        <v>36925</v>
      </c>
      <c r="W155" s="122" t="s">
        <v>94</v>
      </c>
      <c r="X155" s="123">
        <f>VLOOKUP(W155,'Money Won'!$1:$1048576,2,FALSE)</f>
        <v>69875</v>
      </c>
      <c r="Y155" s="122" t="s">
        <v>93</v>
      </c>
      <c r="Z155" s="123">
        <f>VLOOKUP(Y155,'Money Won'!$1:$1048576,2,FALSE)</f>
        <v>0</v>
      </c>
      <c r="AA155" s="116" t="s">
        <v>98</v>
      </c>
      <c r="AB155" s="117">
        <f>VLOOKUP(AA155,'Money Won'!$1:$1048576,2,FALSE)</f>
        <v>91350</v>
      </c>
      <c r="AC155" s="118" t="s">
        <v>299</v>
      </c>
      <c r="AD155" s="117">
        <f>VLOOKUP(AC155,'Money Won'!$1:$1048576,2,FALSE)</f>
        <v>0</v>
      </c>
      <c r="AE155" s="118" t="s">
        <v>281</v>
      </c>
      <c r="AF155" s="117">
        <f>VLOOKUP(AE155,'Money Won'!$1:$1048576,2,FALSE)</f>
        <v>0</v>
      </c>
      <c r="AG155" s="111" t="s">
        <v>307</v>
      </c>
      <c r="AH155" s="112">
        <f>VLOOKUP(AG155,'Money Won'!$1:$1048576,2,FALSE)</f>
        <v>0</v>
      </c>
      <c r="AI155" s="113" t="s">
        <v>319</v>
      </c>
      <c r="AJ155" s="112">
        <f>VLOOKUP(AI155,'Money Won'!$1:$1048576,2,FALSE)</f>
        <v>0</v>
      </c>
      <c r="AK155" s="113" t="s">
        <v>308</v>
      </c>
      <c r="AL155" s="112">
        <f>VLOOKUP(AK155,'Money Won'!$1:$1048576,2,FALSE)</f>
        <v>0</v>
      </c>
    </row>
    <row r="156" spans="1:38" x14ac:dyDescent="0.2">
      <c r="A156" s="53">
        <v>155</v>
      </c>
      <c r="B156" s="54" t="s">
        <v>369</v>
      </c>
      <c r="C156" s="54" t="s">
        <v>367</v>
      </c>
      <c r="D156" s="54" t="s">
        <v>224</v>
      </c>
      <c r="E156" s="55" t="s">
        <v>174</v>
      </c>
      <c r="F156" s="53" t="s">
        <v>13</v>
      </c>
      <c r="G156" s="56"/>
      <c r="H156" s="57">
        <f t="shared" si="4"/>
        <v>409737</v>
      </c>
      <c r="I156" s="133" t="s">
        <v>52</v>
      </c>
      <c r="J156" s="134">
        <f>VLOOKUP(I156,'Money Won'!$1:$1048576,2,FALSE)</f>
        <v>91350</v>
      </c>
      <c r="K156" s="135" t="s">
        <v>65</v>
      </c>
      <c r="L156" s="134">
        <f>VLOOKUP(K156,'Money Won'!$1:$1048576,2,FALSE)</f>
        <v>0</v>
      </c>
      <c r="M156" s="135" t="s">
        <v>155</v>
      </c>
      <c r="N156" s="134">
        <f>VLOOKUP(M156,'Money Won'!$1:$1048576,2,FALSE)</f>
        <v>0</v>
      </c>
      <c r="O156" s="126" t="s">
        <v>263</v>
      </c>
      <c r="P156" s="127">
        <f>VLOOKUP(O156,'Money Won'!$1:$1048576,2,FALSE)</f>
        <v>24625</v>
      </c>
      <c r="Q156" s="128" t="s">
        <v>70</v>
      </c>
      <c r="R156" s="127">
        <f>VLOOKUP(Q156,'Money Won'!$1:$1048576,2,FALSE)</f>
        <v>0</v>
      </c>
      <c r="S156" s="129" t="s">
        <v>77</v>
      </c>
      <c r="T156" s="127">
        <f>VLOOKUP(S156,'Money Won'!$1:$1048576,2,FALSE)</f>
        <v>91350</v>
      </c>
      <c r="U156" s="122" t="s">
        <v>93</v>
      </c>
      <c r="V156" s="123">
        <f>VLOOKUP(U156,'Money Won'!$1:$1048576,2,FALSE)</f>
        <v>0</v>
      </c>
      <c r="W156" s="122" t="s">
        <v>270</v>
      </c>
      <c r="X156" s="123">
        <f>VLOOKUP(W156,'Money Won'!$1:$1048576,2,FALSE)</f>
        <v>28317</v>
      </c>
      <c r="Y156" s="122" t="s">
        <v>95</v>
      </c>
      <c r="Z156" s="123">
        <f>VLOOKUP(Y156,'Money Won'!$1:$1048576,2,FALSE)</f>
        <v>56278</v>
      </c>
      <c r="AA156" s="116" t="s">
        <v>290</v>
      </c>
      <c r="AB156" s="117">
        <f>VLOOKUP(AA156,'Money Won'!$1:$1048576,2,FALSE)</f>
        <v>26467</v>
      </c>
      <c r="AC156" s="118" t="s">
        <v>98</v>
      </c>
      <c r="AD156" s="117">
        <f>VLOOKUP(AC156,'Money Won'!$1:$1048576,2,FALSE)</f>
        <v>91350</v>
      </c>
      <c r="AE156" s="118" t="s">
        <v>283</v>
      </c>
      <c r="AF156" s="117">
        <f>VLOOKUP(AE156,'Money Won'!$1:$1048576,2,FALSE)</f>
        <v>0</v>
      </c>
      <c r="AG156" s="111" t="s">
        <v>307</v>
      </c>
      <c r="AH156" s="112">
        <f>VLOOKUP(AG156,'Money Won'!$1:$1048576,2,FALSE)</f>
        <v>0</v>
      </c>
      <c r="AI156" s="113" t="s">
        <v>332</v>
      </c>
      <c r="AJ156" s="112">
        <f>VLOOKUP(AI156,'Money Won'!$1:$1048576,2,FALSE)</f>
        <v>0</v>
      </c>
      <c r="AK156" s="113" t="s">
        <v>322</v>
      </c>
      <c r="AL156" s="112">
        <f>VLOOKUP(AK156,'Money Won'!$1:$1048576,2,FALSE)</f>
        <v>0</v>
      </c>
    </row>
    <row r="157" spans="1:38" x14ac:dyDescent="0.2">
      <c r="A157" s="53">
        <v>156</v>
      </c>
      <c r="B157" s="54" t="s">
        <v>233</v>
      </c>
      <c r="C157" s="54" t="s">
        <v>499</v>
      </c>
      <c r="D157" s="54" t="s">
        <v>233</v>
      </c>
      <c r="E157" s="55" t="s">
        <v>174</v>
      </c>
      <c r="F157" s="53" t="s">
        <v>13</v>
      </c>
      <c r="G157" s="56"/>
      <c r="H157" s="57">
        <f t="shared" si="4"/>
        <v>362067</v>
      </c>
      <c r="I157" s="133" t="s">
        <v>65</v>
      </c>
      <c r="J157" s="134">
        <f>VLOOKUP(I157,'Money Won'!$1:$1048576,2,FALSE)</f>
        <v>0</v>
      </c>
      <c r="K157" s="135" t="s">
        <v>57</v>
      </c>
      <c r="L157" s="134">
        <f>VLOOKUP(K157,'Money Won'!$1:$1048576,2,FALSE)</f>
        <v>91350</v>
      </c>
      <c r="M157" s="135" t="s">
        <v>63</v>
      </c>
      <c r="N157" s="134">
        <f>VLOOKUP(M157,'Money Won'!$1:$1048576,2,FALSE)</f>
        <v>0</v>
      </c>
      <c r="O157" s="126" t="s">
        <v>158</v>
      </c>
      <c r="P157" s="127">
        <f>VLOOKUP(O157,'Money Won'!$1:$1048576,2,FALSE)</f>
        <v>0</v>
      </c>
      <c r="Q157" s="128" t="s">
        <v>263</v>
      </c>
      <c r="R157" s="127">
        <f>VLOOKUP(Q157,'Money Won'!$1:$1048576,2,FALSE)</f>
        <v>24625</v>
      </c>
      <c r="S157" s="129" t="s">
        <v>75</v>
      </c>
      <c r="T157" s="127">
        <f>VLOOKUP(S157,'Money Won'!$1:$1048576,2,FALSE)</f>
        <v>0</v>
      </c>
      <c r="U157" s="122" t="s">
        <v>160</v>
      </c>
      <c r="V157" s="123">
        <f>VLOOKUP(U157,'Money Won'!$1:$1048576,2,FALSE)</f>
        <v>91350</v>
      </c>
      <c r="W157" s="122" t="s">
        <v>279</v>
      </c>
      <c r="X157" s="123">
        <f>VLOOKUP(W157,'Money Won'!$1:$1048576,2,FALSE)</f>
        <v>0</v>
      </c>
      <c r="Y157" s="122" t="s">
        <v>273</v>
      </c>
      <c r="Z157" s="123">
        <f>VLOOKUP(Y157,'Money Won'!$1:$1048576,2,FALSE)</f>
        <v>0</v>
      </c>
      <c r="AA157" s="116" t="s">
        <v>285</v>
      </c>
      <c r="AB157" s="117">
        <f>VLOOKUP(AA157,'Money Won'!$1:$1048576,2,FALSE)</f>
        <v>0</v>
      </c>
      <c r="AC157" s="118" t="s">
        <v>290</v>
      </c>
      <c r="AD157" s="117">
        <f>VLOOKUP(AC157,'Money Won'!$1:$1048576,2,FALSE)</f>
        <v>26467</v>
      </c>
      <c r="AE157" s="118" t="s">
        <v>293</v>
      </c>
      <c r="AF157" s="117">
        <f>VLOOKUP(AE157,'Money Won'!$1:$1048576,2,FALSE)</f>
        <v>0</v>
      </c>
      <c r="AG157" s="111" t="s">
        <v>320</v>
      </c>
      <c r="AH157" s="112">
        <f>VLOOKUP(AG157,'Money Won'!$1:$1048576,2,FALSE)</f>
        <v>0</v>
      </c>
      <c r="AI157" s="113" t="s">
        <v>306</v>
      </c>
      <c r="AJ157" s="112">
        <f>VLOOKUP(AI157,'Money Won'!$1:$1048576,2,FALSE)</f>
        <v>36925</v>
      </c>
      <c r="AK157" s="113" t="s">
        <v>327</v>
      </c>
      <c r="AL157" s="112">
        <f>VLOOKUP(AK157,'Money Won'!$1:$1048576,2,FALSE)</f>
        <v>91350</v>
      </c>
    </row>
    <row r="158" spans="1:38" x14ac:dyDescent="0.2">
      <c r="A158" s="53">
        <v>157</v>
      </c>
      <c r="B158" s="54" t="s">
        <v>132</v>
      </c>
      <c r="C158" s="54" t="s">
        <v>377</v>
      </c>
      <c r="D158" s="54" t="s">
        <v>132</v>
      </c>
      <c r="E158" s="55" t="s">
        <v>174</v>
      </c>
      <c r="F158" s="53" t="s">
        <v>13</v>
      </c>
      <c r="G158" s="56"/>
      <c r="H158" s="57">
        <f t="shared" si="4"/>
        <v>302726</v>
      </c>
      <c r="I158" s="133" t="s">
        <v>52</v>
      </c>
      <c r="J158" s="134">
        <f>VLOOKUP(I158,'Money Won'!$1:$1048576,2,FALSE)</f>
        <v>91350</v>
      </c>
      <c r="K158" s="135" t="s">
        <v>65</v>
      </c>
      <c r="L158" s="134">
        <f>VLOOKUP(K158,'Money Won'!$1:$1048576,2,FALSE)</f>
        <v>0</v>
      </c>
      <c r="M158" s="135" t="s">
        <v>76</v>
      </c>
      <c r="N158" s="134">
        <f>VLOOKUP(M158,'Money Won'!$1:$1048576,2,FALSE)</f>
        <v>36925</v>
      </c>
      <c r="O158" s="126" t="s">
        <v>92</v>
      </c>
      <c r="P158" s="127">
        <f>VLOOKUP(O158,'Money Won'!$1:$1048576,2,FALSE)</f>
        <v>26467</v>
      </c>
      <c r="Q158" s="128" t="s">
        <v>75</v>
      </c>
      <c r="R158" s="127">
        <f>VLOOKUP(Q158,'Money Won'!$1:$1048576,2,FALSE)</f>
        <v>0</v>
      </c>
      <c r="S158" s="129" t="s">
        <v>265</v>
      </c>
      <c r="T158" s="127">
        <f>VLOOKUP(S158,'Money Won'!$1:$1048576,2,FALSE)</f>
        <v>28317</v>
      </c>
      <c r="U158" s="122" t="s">
        <v>160</v>
      </c>
      <c r="V158" s="123">
        <f>VLOOKUP(U158,'Money Won'!$1:$1048576,2,FALSE)</f>
        <v>91350</v>
      </c>
      <c r="W158" s="122" t="s">
        <v>276</v>
      </c>
      <c r="X158" s="123">
        <f>VLOOKUP(W158,'Money Won'!$1:$1048576,2,FALSE)</f>
        <v>0</v>
      </c>
      <c r="Y158" s="122" t="s">
        <v>273</v>
      </c>
      <c r="Z158" s="123">
        <f>VLOOKUP(Y158,'Money Won'!$1:$1048576,2,FALSE)</f>
        <v>0</v>
      </c>
      <c r="AA158" s="116" t="s">
        <v>167</v>
      </c>
      <c r="AB158" s="117">
        <f>VLOOKUP(AA158,'Money Won'!$1:$1048576,2,FALSE)</f>
        <v>0</v>
      </c>
      <c r="AC158" s="118" t="s">
        <v>281</v>
      </c>
      <c r="AD158" s="117">
        <f>VLOOKUP(AC158,'Money Won'!$1:$1048576,2,FALSE)</f>
        <v>0</v>
      </c>
      <c r="AE158" s="118" t="s">
        <v>284</v>
      </c>
      <c r="AF158" s="117">
        <f>VLOOKUP(AE158,'Money Won'!$1:$1048576,2,FALSE)</f>
        <v>0</v>
      </c>
      <c r="AG158" s="111" t="s">
        <v>326</v>
      </c>
      <c r="AH158" s="112">
        <f>VLOOKUP(AG158,'Money Won'!$1:$1048576,2,FALSE)</f>
        <v>28317</v>
      </c>
      <c r="AI158" s="113" t="s">
        <v>305</v>
      </c>
      <c r="AJ158" s="112">
        <f>VLOOKUP(AI158,'Money Won'!$1:$1048576,2,FALSE)</f>
        <v>0</v>
      </c>
      <c r="AK158" s="113" t="s">
        <v>322</v>
      </c>
      <c r="AL158" s="112">
        <f>VLOOKUP(AK158,'Money Won'!$1:$1048576,2,FALSE)</f>
        <v>0</v>
      </c>
    </row>
    <row r="159" spans="1:38" x14ac:dyDescent="0.2">
      <c r="A159" s="53">
        <v>158</v>
      </c>
      <c r="B159" s="54" t="s">
        <v>189</v>
      </c>
      <c r="C159" s="54" t="s">
        <v>476</v>
      </c>
      <c r="D159" s="54" t="s">
        <v>181</v>
      </c>
      <c r="E159" s="55" t="s">
        <v>174</v>
      </c>
      <c r="F159" s="53" t="s">
        <v>13</v>
      </c>
      <c r="G159" s="56"/>
      <c r="H159" s="57">
        <f t="shared" si="4"/>
        <v>299189</v>
      </c>
      <c r="I159" s="133" t="s">
        <v>78</v>
      </c>
      <c r="J159" s="134">
        <f>VLOOKUP(I159,'Money Won'!$1:$1048576,2,FALSE)</f>
        <v>36925</v>
      </c>
      <c r="K159" s="135" t="s">
        <v>63</v>
      </c>
      <c r="L159" s="134">
        <f>VLOOKUP(K159,'Money Won'!$1:$1048576,2,FALSE)</f>
        <v>0</v>
      </c>
      <c r="M159" s="135" t="s">
        <v>76</v>
      </c>
      <c r="N159" s="134">
        <f>VLOOKUP(M159,'Money Won'!$1:$1048576,2,FALSE)</f>
        <v>36925</v>
      </c>
      <c r="O159" s="126" t="s">
        <v>50</v>
      </c>
      <c r="P159" s="127">
        <f>VLOOKUP(O159,'Money Won'!$1:$1048576,2,FALSE)</f>
        <v>28317</v>
      </c>
      <c r="Q159" s="128" t="s">
        <v>75</v>
      </c>
      <c r="R159" s="127">
        <f>VLOOKUP(Q159,'Money Won'!$1:$1048576,2,FALSE)</f>
        <v>0</v>
      </c>
      <c r="S159" s="129" t="s">
        <v>71</v>
      </c>
      <c r="T159" s="127">
        <f>VLOOKUP(S159,'Money Won'!$1:$1048576,2,FALSE)</f>
        <v>25800</v>
      </c>
      <c r="U159" s="122" t="s">
        <v>270</v>
      </c>
      <c r="V159" s="123">
        <f>VLOOKUP(U159,'Money Won'!$1:$1048576,2,FALSE)</f>
        <v>28317</v>
      </c>
      <c r="W159" s="122" t="s">
        <v>165</v>
      </c>
      <c r="X159" s="123">
        <f>VLOOKUP(W159,'Money Won'!$1:$1048576,2,FALSE)</f>
        <v>25088</v>
      </c>
      <c r="Y159" s="122" t="s">
        <v>87</v>
      </c>
      <c r="Z159" s="123">
        <f>VLOOKUP(Y159,'Money Won'!$1:$1048576,2,FALSE)</f>
        <v>0</v>
      </c>
      <c r="AA159" s="116" t="s">
        <v>287</v>
      </c>
      <c r="AB159" s="117">
        <f>VLOOKUP(AA159,'Money Won'!$1:$1048576,2,FALSE)</f>
        <v>91350</v>
      </c>
      <c r="AC159" s="118" t="s">
        <v>297</v>
      </c>
      <c r="AD159" s="117">
        <f>VLOOKUP(AC159,'Money Won'!$1:$1048576,2,FALSE)</f>
        <v>0</v>
      </c>
      <c r="AE159" s="118" t="s">
        <v>299</v>
      </c>
      <c r="AF159" s="117">
        <f>VLOOKUP(AE159,'Money Won'!$1:$1048576,2,FALSE)</f>
        <v>0</v>
      </c>
      <c r="AG159" s="111" t="s">
        <v>304</v>
      </c>
      <c r="AH159" s="112">
        <f>VLOOKUP(AG159,'Money Won'!$1:$1048576,2,FALSE)</f>
        <v>26467</v>
      </c>
      <c r="AI159" s="113" t="s">
        <v>320</v>
      </c>
      <c r="AJ159" s="112">
        <f>VLOOKUP(AI159,'Money Won'!$1:$1048576,2,FALSE)</f>
        <v>0</v>
      </c>
      <c r="AK159" s="113" t="s">
        <v>328</v>
      </c>
      <c r="AL159" s="112">
        <f>VLOOKUP(AK159,'Money Won'!$1:$1048576,2,FALSE)</f>
        <v>0</v>
      </c>
    </row>
    <row r="160" spans="1:38" x14ac:dyDescent="0.2">
      <c r="A160" s="53">
        <v>159</v>
      </c>
      <c r="B160" s="54" t="s">
        <v>432</v>
      </c>
      <c r="C160" s="54" t="s">
        <v>431</v>
      </c>
      <c r="D160" s="54" t="s">
        <v>432</v>
      </c>
      <c r="E160" s="55" t="s">
        <v>174</v>
      </c>
      <c r="F160" s="53" t="s">
        <v>13</v>
      </c>
      <c r="G160" s="56"/>
      <c r="H160" s="57">
        <f t="shared" si="4"/>
        <v>289859</v>
      </c>
      <c r="I160" s="133" t="s">
        <v>78</v>
      </c>
      <c r="J160" s="134">
        <f>VLOOKUP(I160,'Money Won'!$1:$1048576,2,FALSE)</f>
        <v>36925</v>
      </c>
      <c r="K160" s="135" t="s">
        <v>51</v>
      </c>
      <c r="L160" s="134">
        <f>VLOOKUP(K160,'Money Won'!$1:$1048576,2,FALSE)</f>
        <v>28317</v>
      </c>
      <c r="M160" s="135" t="s">
        <v>63</v>
      </c>
      <c r="N160" s="134">
        <f>VLOOKUP(M160,'Money Won'!$1:$1048576,2,FALSE)</f>
        <v>0</v>
      </c>
      <c r="O160" s="126" t="s">
        <v>88</v>
      </c>
      <c r="P160" s="127">
        <f>VLOOKUP(O160,'Money Won'!$1:$1048576,2,FALSE)</f>
        <v>0</v>
      </c>
      <c r="Q160" s="128" t="s">
        <v>82</v>
      </c>
      <c r="R160" s="127">
        <f>VLOOKUP(Q160,'Money Won'!$1:$1048576,2,FALSE)</f>
        <v>69875</v>
      </c>
      <c r="S160" s="129" t="s">
        <v>91</v>
      </c>
      <c r="T160" s="127">
        <f>VLOOKUP(S160,'Money Won'!$1:$1048576,2,FALSE)</f>
        <v>0</v>
      </c>
      <c r="U160" s="122" t="s">
        <v>159</v>
      </c>
      <c r="V160" s="123">
        <f>VLOOKUP(U160,'Money Won'!$1:$1048576,2,FALSE)</f>
        <v>0</v>
      </c>
      <c r="W160" s="122" t="s">
        <v>267</v>
      </c>
      <c r="X160" s="123">
        <f>VLOOKUP(W160,'Money Won'!$1:$1048576,2,FALSE)</f>
        <v>26467</v>
      </c>
      <c r="Y160" s="122" t="s">
        <v>93</v>
      </c>
      <c r="Z160" s="123">
        <f>VLOOKUP(Y160,'Money Won'!$1:$1048576,2,FALSE)</f>
        <v>0</v>
      </c>
      <c r="AA160" s="116" t="s">
        <v>98</v>
      </c>
      <c r="AB160" s="117">
        <f>VLOOKUP(AA160,'Money Won'!$1:$1048576,2,FALSE)</f>
        <v>91350</v>
      </c>
      <c r="AC160" s="118" t="s">
        <v>285</v>
      </c>
      <c r="AD160" s="117">
        <f>VLOOKUP(AC160,'Money Won'!$1:$1048576,2,FALSE)</f>
        <v>0</v>
      </c>
      <c r="AE160" s="118" t="s">
        <v>300</v>
      </c>
      <c r="AF160" s="117">
        <f>VLOOKUP(AE160,'Money Won'!$1:$1048576,2,FALSE)</f>
        <v>0</v>
      </c>
      <c r="AG160" s="111" t="s">
        <v>307</v>
      </c>
      <c r="AH160" s="112">
        <f>VLOOKUP(AG160,'Money Won'!$1:$1048576,2,FALSE)</f>
        <v>0</v>
      </c>
      <c r="AI160" s="113" t="s">
        <v>306</v>
      </c>
      <c r="AJ160" s="112">
        <f>VLOOKUP(AI160,'Money Won'!$1:$1048576,2,FALSE)</f>
        <v>36925</v>
      </c>
      <c r="AK160" s="113" t="s">
        <v>310</v>
      </c>
      <c r="AL160" s="112">
        <f>VLOOKUP(AK160,'Money Won'!$1:$1048576,2,FALSE)</f>
        <v>0</v>
      </c>
    </row>
    <row r="161" spans="1:38" x14ac:dyDescent="0.2">
      <c r="A161" s="53">
        <v>160</v>
      </c>
      <c r="B161" s="54" t="s">
        <v>205</v>
      </c>
      <c r="C161" s="54" t="s">
        <v>450</v>
      </c>
      <c r="D161" s="54" t="s">
        <v>204</v>
      </c>
      <c r="E161" s="55" t="s">
        <v>174</v>
      </c>
      <c r="F161" s="53" t="s">
        <v>13</v>
      </c>
      <c r="G161" s="56"/>
      <c r="H161" s="57">
        <f t="shared" si="4"/>
        <v>284047</v>
      </c>
      <c r="I161" s="133" t="s">
        <v>65</v>
      </c>
      <c r="J161" s="134">
        <f>VLOOKUP(I161,'Money Won'!$1:$1048576,2,FALSE)</f>
        <v>0</v>
      </c>
      <c r="K161" s="135" t="s">
        <v>63</v>
      </c>
      <c r="L161" s="134">
        <f>VLOOKUP(K161,'Money Won'!$1:$1048576,2,FALSE)</f>
        <v>0</v>
      </c>
      <c r="M161" s="135" t="s">
        <v>79</v>
      </c>
      <c r="N161" s="134">
        <f>VLOOKUP(M161,'Money Won'!$1:$1048576,2,FALSE)</f>
        <v>25088</v>
      </c>
      <c r="O161" s="126" t="s">
        <v>92</v>
      </c>
      <c r="P161" s="127">
        <f>VLOOKUP(O161,'Money Won'!$1:$1048576,2,FALSE)</f>
        <v>26467</v>
      </c>
      <c r="Q161" s="128" t="s">
        <v>171</v>
      </c>
      <c r="R161" s="127">
        <f>VLOOKUP(Q161,'Money Won'!$1:$1048576,2,FALSE)</f>
        <v>0</v>
      </c>
      <c r="S161" s="129" t="s">
        <v>158</v>
      </c>
      <c r="T161" s="127">
        <f>VLOOKUP(S161,'Money Won'!$1:$1048576,2,FALSE)</f>
        <v>0</v>
      </c>
      <c r="U161" s="122" t="s">
        <v>270</v>
      </c>
      <c r="V161" s="123">
        <f>VLOOKUP(U161,'Money Won'!$1:$1048576,2,FALSE)</f>
        <v>28317</v>
      </c>
      <c r="W161" s="122" t="s">
        <v>94</v>
      </c>
      <c r="X161" s="123">
        <f>VLOOKUP(W161,'Money Won'!$1:$1048576,2,FALSE)</f>
        <v>69875</v>
      </c>
      <c r="Y161" s="122" t="s">
        <v>157</v>
      </c>
      <c r="Z161" s="123">
        <f>VLOOKUP(Y161,'Money Won'!$1:$1048576,2,FALSE)</f>
        <v>0</v>
      </c>
      <c r="AA161" s="116" t="s">
        <v>290</v>
      </c>
      <c r="AB161" s="117">
        <f>VLOOKUP(AA161,'Money Won'!$1:$1048576,2,FALSE)</f>
        <v>26467</v>
      </c>
      <c r="AC161" s="118" t="s">
        <v>90</v>
      </c>
      <c r="AD161" s="117">
        <f>VLOOKUP(AC161,'Money Won'!$1:$1048576,2,FALSE)</f>
        <v>56278</v>
      </c>
      <c r="AE161" s="118" t="s">
        <v>289</v>
      </c>
      <c r="AF161" s="117">
        <f>VLOOKUP(AE161,'Money Won'!$1:$1048576,2,FALSE)</f>
        <v>25088</v>
      </c>
      <c r="AG161" s="111" t="s">
        <v>304</v>
      </c>
      <c r="AH161" s="112">
        <f>VLOOKUP(AG161,'Money Won'!$1:$1048576,2,FALSE)</f>
        <v>26467</v>
      </c>
      <c r="AI161" s="113" t="s">
        <v>305</v>
      </c>
      <c r="AJ161" s="112">
        <f>VLOOKUP(AI161,'Money Won'!$1:$1048576,2,FALSE)</f>
        <v>0</v>
      </c>
      <c r="AK161" s="113" t="s">
        <v>328</v>
      </c>
      <c r="AL161" s="112">
        <f>VLOOKUP(AK161,'Money Won'!$1:$1048576,2,FALSE)</f>
        <v>0</v>
      </c>
    </row>
    <row r="162" spans="1:38" x14ac:dyDescent="0.2">
      <c r="A162" s="53">
        <v>161</v>
      </c>
      <c r="B162" s="54" t="s">
        <v>336</v>
      </c>
      <c r="C162" s="54" t="s">
        <v>337</v>
      </c>
      <c r="D162" s="54" t="s">
        <v>336</v>
      </c>
      <c r="E162" s="55" t="s">
        <v>174</v>
      </c>
      <c r="F162" s="53" t="s">
        <v>13</v>
      </c>
      <c r="G162" s="56"/>
      <c r="H162" s="57">
        <f t="shared" si="4"/>
        <v>267298</v>
      </c>
      <c r="I162" s="133" t="s">
        <v>57</v>
      </c>
      <c r="J162" s="134">
        <f>VLOOKUP(I162,'Money Won'!$1:$1048576,2,FALSE)</f>
        <v>91350</v>
      </c>
      <c r="K162" s="135" t="s">
        <v>83</v>
      </c>
      <c r="L162" s="134">
        <f>VLOOKUP(K162,'Money Won'!$1:$1048576,2,FALSE)</f>
        <v>36925</v>
      </c>
      <c r="M162" s="135" t="s">
        <v>63</v>
      </c>
      <c r="N162" s="134">
        <f>VLOOKUP(M162,'Money Won'!$1:$1048576,2,FALSE)</f>
        <v>0</v>
      </c>
      <c r="O162" s="126" t="s">
        <v>158</v>
      </c>
      <c r="P162" s="127">
        <f>VLOOKUP(O162,'Money Won'!$1:$1048576,2,FALSE)</f>
        <v>0</v>
      </c>
      <c r="Q162" s="128" t="s">
        <v>166</v>
      </c>
      <c r="R162" s="127">
        <f>VLOOKUP(Q162,'Money Won'!$1:$1048576,2,FALSE)</f>
        <v>26467</v>
      </c>
      <c r="S162" s="129" t="s">
        <v>156</v>
      </c>
      <c r="T162" s="127">
        <f>VLOOKUP(S162,'Money Won'!$1:$1048576,2,FALSE)</f>
        <v>0</v>
      </c>
      <c r="U162" s="122" t="s">
        <v>93</v>
      </c>
      <c r="V162" s="123">
        <f>VLOOKUP(U162,'Money Won'!$1:$1048576,2,FALSE)</f>
        <v>0</v>
      </c>
      <c r="W162" s="122" t="s">
        <v>96</v>
      </c>
      <c r="X162" s="123">
        <f>VLOOKUP(W162,'Money Won'!$1:$1048576,2,FALSE)</f>
        <v>0</v>
      </c>
      <c r="Y162" s="122" t="s">
        <v>95</v>
      </c>
      <c r="Z162" s="123">
        <f>VLOOKUP(Y162,'Money Won'!$1:$1048576,2,FALSE)</f>
        <v>56278</v>
      </c>
      <c r="AA162" s="116" t="s">
        <v>288</v>
      </c>
      <c r="AB162" s="117">
        <f>VLOOKUP(AA162,'Money Won'!$1:$1048576,2,FALSE)</f>
        <v>56278</v>
      </c>
      <c r="AC162" s="118" t="s">
        <v>283</v>
      </c>
      <c r="AD162" s="117">
        <f>VLOOKUP(AC162,'Money Won'!$1:$1048576,2,FALSE)</f>
        <v>0</v>
      </c>
      <c r="AE162" s="118" t="s">
        <v>169</v>
      </c>
      <c r="AF162" s="117">
        <f>VLOOKUP(AE162,'Money Won'!$1:$1048576,2,FALSE)</f>
        <v>0</v>
      </c>
      <c r="AG162" s="111" t="s">
        <v>307</v>
      </c>
      <c r="AH162" s="112">
        <f>VLOOKUP(AG162,'Money Won'!$1:$1048576,2,FALSE)</f>
        <v>0</v>
      </c>
      <c r="AI162" s="113" t="s">
        <v>318</v>
      </c>
      <c r="AJ162" s="112">
        <f>VLOOKUP(AI162,'Money Won'!$1:$1048576,2,FALSE)</f>
        <v>0</v>
      </c>
      <c r="AK162" s="113" t="s">
        <v>314</v>
      </c>
      <c r="AL162" s="112">
        <f>VLOOKUP(AK162,'Money Won'!$1:$1048576,2,FALSE)</f>
        <v>0</v>
      </c>
    </row>
    <row r="163" spans="1:38" x14ac:dyDescent="0.2">
      <c r="A163" s="53">
        <v>162</v>
      </c>
      <c r="B163" s="54" t="s">
        <v>100</v>
      </c>
      <c r="C163" s="54" t="s">
        <v>516</v>
      </c>
      <c r="D163" s="54" t="s">
        <v>100</v>
      </c>
      <c r="E163" s="55" t="s">
        <v>366</v>
      </c>
      <c r="F163" s="53" t="s">
        <v>13</v>
      </c>
      <c r="G163" s="56"/>
      <c r="H163" s="57">
        <f t="shared" si="4"/>
        <v>199898</v>
      </c>
      <c r="I163" s="133" t="s">
        <v>65</v>
      </c>
      <c r="J163" s="134">
        <f>VLOOKUP(I163,'Money Won'!$1:$1048576,2,FALSE)</f>
        <v>0</v>
      </c>
      <c r="K163" s="135" t="s">
        <v>51</v>
      </c>
      <c r="L163" s="134">
        <f>VLOOKUP(K163,'Money Won'!$1:$1048576,2,FALSE)</f>
        <v>28317</v>
      </c>
      <c r="M163" s="135" t="s">
        <v>63</v>
      </c>
      <c r="N163" s="134">
        <f>VLOOKUP(M163,'Money Won'!$1:$1048576,2,FALSE)</f>
        <v>0</v>
      </c>
      <c r="O163" s="126" t="s">
        <v>92</v>
      </c>
      <c r="P163" s="127">
        <f>VLOOKUP(O163,'Money Won'!$1:$1048576,2,FALSE)</f>
        <v>26467</v>
      </c>
      <c r="Q163" s="128" t="s">
        <v>50</v>
      </c>
      <c r="R163" s="127">
        <f>VLOOKUP(Q163,'Money Won'!$1:$1048576,2,FALSE)</f>
        <v>28317</v>
      </c>
      <c r="S163" s="129" t="s">
        <v>91</v>
      </c>
      <c r="T163" s="127">
        <f>VLOOKUP(S163,'Money Won'!$1:$1048576,2,FALSE)</f>
        <v>0</v>
      </c>
      <c r="U163" s="122" t="s">
        <v>85</v>
      </c>
      <c r="V163" s="123">
        <f>VLOOKUP(U163,'Money Won'!$1:$1048576,2,FALSE)</f>
        <v>36925</v>
      </c>
      <c r="W163" s="122" t="s">
        <v>270</v>
      </c>
      <c r="X163" s="123">
        <f>VLOOKUP(W163,'Money Won'!$1:$1048576,2,FALSE)</f>
        <v>28317</v>
      </c>
      <c r="Y163" s="122" t="s">
        <v>164</v>
      </c>
      <c r="Z163" s="123">
        <f>VLOOKUP(Y163,'Money Won'!$1:$1048576,2,FALSE)</f>
        <v>0</v>
      </c>
      <c r="AA163" s="116" t="s">
        <v>290</v>
      </c>
      <c r="AB163" s="117">
        <f>VLOOKUP(AA163,'Money Won'!$1:$1048576,2,FALSE)</f>
        <v>26467</v>
      </c>
      <c r="AC163" s="118" t="s">
        <v>289</v>
      </c>
      <c r="AD163" s="117">
        <f>VLOOKUP(AC163,'Money Won'!$1:$1048576,2,FALSE)</f>
        <v>25088</v>
      </c>
      <c r="AE163" s="118" t="s">
        <v>291</v>
      </c>
      <c r="AF163" s="117">
        <f>VLOOKUP(AE163,'Money Won'!$1:$1048576,2,FALSE)</f>
        <v>0</v>
      </c>
      <c r="AG163" s="111" t="s">
        <v>323</v>
      </c>
      <c r="AH163" s="112">
        <f>VLOOKUP(AG163,'Money Won'!$1:$1048576,2,FALSE)</f>
        <v>0</v>
      </c>
      <c r="AI163" s="113" t="s">
        <v>320</v>
      </c>
      <c r="AJ163" s="112">
        <f>VLOOKUP(AI163,'Money Won'!$1:$1048576,2,FALSE)</f>
        <v>0</v>
      </c>
      <c r="AK163" s="113" t="s">
        <v>321</v>
      </c>
      <c r="AL163" s="112">
        <f>VLOOKUP(AK163,'Money Won'!$1:$1048576,2,FALSE)</f>
        <v>0</v>
      </c>
    </row>
    <row r="164" spans="1:38" x14ac:dyDescent="0.2">
      <c r="A164" s="53">
        <v>163</v>
      </c>
      <c r="B164" s="54" t="s">
        <v>124</v>
      </c>
      <c r="C164" s="54" t="s">
        <v>509</v>
      </c>
      <c r="D164" s="54" t="s">
        <v>181</v>
      </c>
      <c r="E164" s="55" t="s">
        <v>174</v>
      </c>
      <c r="F164" s="53" t="s">
        <v>13</v>
      </c>
      <c r="G164" s="56"/>
      <c r="H164" s="57">
        <f t="shared" si="4"/>
        <v>170759</v>
      </c>
      <c r="I164" s="133" t="s">
        <v>65</v>
      </c>
      <c r="J164" s="134">
        <f>VLOOKUP(I164,'Money Won'!$1:$1048576,2,FALSE)</f>
        <v>0</v>
      </c>
      <c r="K164" s="135" t="s">
        <v>57</v>
      </c>
      <c r="L164" s="134">
        <f>VLOOKUP(K164,'Money Won'!$1:$1048576,2,FALSE)</f>
        <v>91350</v>
      </c>
      <c r="M164" s="135" t="s">
        <v>63</v>
      </c>
      <c r="N164" s="134">
        <f>VLOOKUP(M164,'Money Won'!$1:$1048576,2,FALSE)</f>
        <v>0</v>
      </c>
      <c r="O164" s="126" t="s">
        <v>158</v>
      </c>
      <c r="P164" s="127">
        <f>VLOOKUP(O164,'Money Won'!$1:$1048576,2,FALSE)</f>
        <v>0</v>
      </c>
      <c r="Q164" s="128" t="s">
        <v>263</v>
      </c>
      <c r="R164" s="127">
        <f>VLOOKUP(Q164,'Money Won'!$1:$1048576,2,FALSE)</f>
        <v>24625</v>
      </c>
      <c r="S164" s="129" t="s">
        <v>91</v>
      </c>
      <c r="T164" s="127">
        <f>VLOOKUP(S164,'Money Won'!$1:$1048576,2,FALSE)</f>
        <v>0</v>
      </c>
      <c r="U164" s="122" t="s">
        <v>267</v>
      </c>
      <c r="V164" s="123">
        <f>VLOOKUP(U164,'Money Won'!$1:$1048576,2,FALSE)</f>
        <v>26467</v>
      </c>
      <c r="W164" s="122" t="s">
        <v>96</v>
      </c>
      <c r="X164" s="123">
        <f>VLOOKUP(W164,'Money Won'!$1:$1048576,2,FALSE)</f>
        <v>0</v>
      </c>
      <c r="Y164" s="122" t="s">
        <v>72</v>
      </c>
      <c r="Z164" s="123">
        <f>VLOOKUP(Y164,'Money Won'!$1:$1048576,2,FALSE)</f>
        <v>0</v>
      </c>
      <c r="AA164" s="116" t="s">
        <v>293</v>
      </c>
      <c r="AB164" s="117">
        <f>VLOOKUP(AA164,'Money Won'!$1:$1048576,2,FALSE)</f>
        <v>0</v>
      </c>
      <c r="AC164" s="118" t="s">
        <v>281</v>
      </c>
      <c r="AD164" s="117">
        <f>VLOOKUP(AC164,'Money Won'!$1:$1048576,2,FALSE)</f>
        <v>0</v>
      </c>
      <c r="AE164" s="118" t="s">
        <v>169</v>
      </c>
      <c r="AF164" s="117">
        <f>VLOOKUP(AE164,'Money Won'!$1:$1048576,2,FALSE)</f>
        <v>0</v>
      </c>
      <c r="AG164" s="111" t="s">
        <v>305</v>
      </c>
      <c r="AH164" s="112">
        <f>VLOOKUP(AG164,'Money Won'!$1:$1048576,2,FALSE)</f>
        <v>0</v>
      </c>
      <c r="AI164" s="113" t="s">
        <v>326</v>
      </c>
      <c r="AJ164" s="112">
        <f>VLOOKUP(AI164,'Money Won'!$1:$1048576,2,FALSE)</f>
        <v>28317</v>
      </c>
      <c r="AK164" s="113" t="s">
        <v>311</v>
      </c>
      <c r="AL164" s="112">
        <f>VLOOKUP(AK164,'Money Won'!$1:$1048576,2,FALSE)</f>
        <v>0</v>
      </c>
    </row>
    <row r="167" spans="1:38" x14ac:dyDescent="0.2">
      <c r="B167" s="107"/>
      <c r="C167" s="107"/>
    </row>
    <row r="168" spans="1:38" x14ac:dyDescent="0.2">
      <c r="B168" s="107"/>
      <c r="C168" s="107"/>
    </row>
    <row r="169" spans="1:38" x14ac:dyDescent="0.2">
      <c r="B169" s="107"/>
      <c r="C169" s="107"/>
    </row>
    <row r="1048205" spans="4:4" x14ac:dyDescent="0.2">
      <c r="D1048205" s="54"/>
    </row>
  </sheetData>
  <autoFilter ref="A1:AL164" xr:uid="{0134CCFA-D0B1-4D45-A91E-70EC61587D63}"/>
  <sortState xmlns:xlrd2="http://schemas.microsoft.com/office/spreadsheetml/2017/richdata2" ref="A2:AL164">
    <sortCondition descending="1" ref="H2:H164"/>
    <sortCondition ref="B2:B164"/>
  </sortState>
  <phoneticPr fontId="16" type="noConversion"/>
  <conditionalFormatting sqref="G5:I5 K5 M5 O5 Q5 S5 U5 W5 Y5 AA5 AC5 AE5 AG5 AI5 AK5 AM5:XFD5">
    <cfRule type="duplicateValues" dxfId="182" priority="206"/>
  </conditionalFormatting>
  <conditionalFormatting sqref="G6:I6 K6 M6 O6 Q6 S6 U6 W6 Y6 AA6 AC6 AE6 AG6 AI6 AK6 AM6:XFD6">
    <cfRule type="duplicateValues" dxfId="181" priority="205"/>
  </conditionalFormatting>
  <conditionalFormatting sqref="G7:I7 K7 M7 O7 Q7 S7 U7 W7 Y7 AA7 AC7 AE7 AG7 AI7 AK7 AM7:XFD7">
    <cfRule type="duplicateValues" dxfId="180" priority="204"/>
  </conditionalFormatting>
  <conditionalFormatting sqref="G8:I8 K8 M8 O8 Q8 S8 U8 W8 Y8 AA8 AC8 AE8 AG8 AI8 AK8 AM8:XFD8">
    <cfRule type="duplicateValues" dxfId="179" priority="203"/>
  </conditionalFormatting>
  <conditionalFormatting sqref="G9:I9 K9 M9 O9 Q9 S9 U9 W9 Y9 AA9 AC9 AE9 AG9 AI9 AK9 AM9:XFD9">
    <cfRule type="duplicateValues" dxfId="178" priority="202"/>
  </conditionalFormatting>
  <conditionalFormatting sqref="G10:I10 K10 M10 O10 Q10 S10 U10 W10 Y10 AA10 AC10 AE10 AG10 AI10 AK10 AM10:XFD10">
    <cfRule type="duplicateValues" dxfId="177" priority="201"/>
  </conditionalFormatting>
  <conditionalFormatting sqref="G11:I11 K11 M11 O11 Q11 S11 U11 W11 Y11 AA11 AC11 AE11 AG11 AI11 AK11 AM11:XFD11">
    <cfRule type="duplicateValues" dxfId="176" priority="200"/>
  </conditionalFormatting>
  <conditionalFormatting sqref="G12:I12 K12 M12 O12 Q12 S12 U12 W12 Y12 AA12 AC12 AE12 AG12 AI12 AK12 AM12:XFD12">
    <cfRule type="duplicateValues" dxfId="175" priority="199"/>
  </conditionalFormatting>
  <conditionalFormatting sqref="G13:I13 K13 M13 O13 Q13 S13 U13 W13 Y13 AA13 AC13 AE13 AG13 AI13 AK13 AM13:XFD13">
    <cfRule type="duplicateValues" dxfId="174" priority="198"/>
  </conditionalFormatting>
  <conditionalFormatting sqref="G14:I14 K14 M14 O14 Q14 S14 U14 W14 Y14 AA14 AC14 AE14 AG14 AI14 AK14 AM14:XFD14">
    <cfRule type="duplicateValues" dxfId="173" priority="197"/>
  </conditionalFormatting>
  <conditionalFormatting sqref="G15:I15 K15 M15 O15 Q15 S15 U15 W15 Y15 AA15 AC15 AE15 AG15 AI15 AK15 AM15:XFD15">
    <cfRule type="duplicateValues" dxfId="172" priority="196"/>
  </conditionalFormatting>
  <conditionalFormatting sqref="G16:I16 K16 M16 O16 Q16 S16 U16 W16 Y16 AA16 AC16 AE16 AG16 AI16 AK16 AM16:XFD16">
    <cfRule type="duplicateValues" dxfId="171" priority="195"/>
  </conditionalFormatting>
  <conditionalFormatting sqref="G17:I17 K17 M17 O17 Q17 S17 U17 W17 Y17 AA17 AC17 AE17 AG17 AI17 AK17 AM17:XFD17">
    <cfRule type="duplicateValues" dxfId="170" priority="194"/>
  </conditionalFormatting>
  <conditionalFormatting sqref="G18:I18 K18 M18 O18 Q18 S18 U18 W18 Y18 AA18 AC18 AE18 AG18 AI18 AK18 AM18:XFD18">
    <cfRule type="duplicateValues" dxfId="169" priority="193"/>
  </conditionalFormatting>
  <conditionalFormatting sqref="G19:I19 K19 M19 O19 Q19 S19 U19 W19 Y19 AA19 AC19 AE19 AG19 AI19 AK19 AM19:XFD19">
    <cfRule type="duplicateValues" dxfId="168" priority="192"/>
  </conditionalFormatting>
  <conditionalFormatting sqref="G20:I20 K20 M20 O20 Q20 S20 U20 W20 Y20 AA20 AC20 AE20 AG20 AI20 AK20 AM20:XFD20">
    <cfRule type="duplicateValues" dxfId="167" priority="191"/>
  </conditionalFormatting>
  <conditionalFormatting sqref="G21:I21 K21 M21 O21 Q21 S21 U21 W21 Y21 AA21 AC21 AE21 AG21 AI21 AK21 AM21:XFD21">
    <cfRule type="duplicateValues" dxfId="166" priority="190"/>
  </conditionalFormatting>
  <conditionalFormatting sqref="G22:I22 K22 M22 O22 Q22 S22 U22 W22 Y22 AA22 AC22 AE22 AG22 AI22 AK22 AM22:XFD22">
    <cfRule type="duplicateValues" dxfId="165" priority="187"/>
  </conditionalFormatting>
  <conditionalFormatting sqref="G23:I23 K23 M23 O23 Q23 S23 U23 W23 Y23 AA23 AC23 AE23 AG23 AI23 AK23 AM23:XFD23">
    <cfRule type="duplicateValues" dxfId="164" priority="186"/>
  </conditionalFormatting>
  <conditionalFormatting sqref="G24:I24 K24 M24 O24 Q24 S24 U24 W24 Y24 AA24 AC24 AE24 AG24 AI24 AK24 AM24:XFD24">
    <cfRule type="duplicateValues" dxfId="163" priority="185"/>
  </conditionalFormatting>
  <conditionalFormatting sqref="G25:I25 K25 M25 O25 Q25 S25 U25 W25 Y25 AA25 AC25 AE25 AG25 AI25 AK25 AM25:XFD25">
    <cfRule type="duplicateValues" dxfId="162" priority="184"/>
  </conditionalFormatting>
  <conditionalFormatting sqref="G26:I26 K26 M26 O26 Q26 S26 U26 W26 Y26 AA26 AC26 AE26 AG26 AI26 AK26 AM26:XFD26">
    <cfRule type="duplicateValues" dxfId="161" priority="183"/>
  </conditionalFormatting>
  <conditionalFormatting sqref="G27:I27 K27 M27 O27 Q27 S27 U27 W27 Y27 AA27 AC27 AE27 AG27 AI27 AK27 AM27:XFD27">
    <cfRule type="duplicateValues" dxfId="160" priority="182"/>
  </conditionalFormatting>
  <conditionalFormatting sqref="G28:I28 K28 M28 O28 Q28 S28 U28 W28 Y28 AA28 AC28 AE28 AG28 AI28 AK28 AM28:XFD28">
    <cfRule type="duplicateValues" dxfId="159" priority="181"/>
  </conditionalFormatting>
  <conditionalFormatting sqref="G29:I29 K29 M29 O29 Q29 S29 U29 W29 Y29 AA29 AC29 AE29 AG29 AI29 AK29 AM29:XFD29">
    <cfRule type="duplicateValues" dxfId="158" priority="180"/>
  </conditionalFormatting>
  <conditionalFormatting sqref="G30:I30 K30 M30 O30 Q30 S30 U30 W30 Y30 AA30 AC30 AE30 AG30 AI30 AK30 AM30:XFD30">
    <cfRule type="duplicateValues" dxfId="157" priority="179"/>
  </conditionalFormatting>
  <conditionalFormatting sqref="G31:I31 K31 M31 O31 Q31 S31 U31 W31 Y31 AA31 AC31 AE31 AG31 AI31 AK31 AM31:XFD31">
    <cfRule type="duplicateValues" dxfId="156" priority="178"/>
  </conditionalFormatting>
  <conditionalFormatting sqref="G32:I32 K32 M32 O32 Q32 S32 U32 W32 Y32 AA32 AC32 AE32 AG32 AI32 AK32 AM32:XFD32">
    <cfRule type="duplicateValues" dxfId="155" priority="177"/>
  </conditionalFormatting>
  <conditionalFormatting sqref="G33:I33 K33 M33 O33 Q33 S33 U33 W33 Y33 AA33 AC33 AE33 AG33 AI33 AK33 AM33:XFD33">
    <cfRule type="duplicateValues" dxfId="154" priority="176"/>
  </conditionalFormatting>
  <conditionalFormatting sqref="G34:I34 K34 M34 O34 Q34 S34 U34 W34 Y34 AA34 AC34 AE34 AG34 AI34 AK34 AM34:XFD34">
    <cfRule type="duplicateValues" dxfId="153" priority="175"/>
  </conditionalFormatting>
  <conditionalFormatting sqref="G35:I35 K35 M35 O35 Q35 S35 U35 W35 Y35 AA35 AC35 AE35 AG35 AI35 AK35 AM35:XFD35">
    <cfRule type="duplicateValues" dxfId="152" priority="174"/>
  </conditionalFormatting>
  <conditionalFormatting sqref="G36:I36 K36 M36 O36 Q36 S36 U36 W36 Y36 AA36 AC36 AE36 AG36 AI36 AK36 AM36:XFD36">
    <cfRule type="duplicateValues" dxfId="151" priority="173"/>
  </conditionalFormatting>
  <conditionalFormatting sqref="G37:I37 K37 M37 O37 Q37 S37 U37 W37 Y37 AA37 AC37 AE37 AG37 AI37 AK37 AM37:XFD37">
    <cfRule type="duplicateValues" dxfId="150" priority="172"/>
  </conditionalFormatting>
  <conditionalFormatting sqref="G38:I38 K38 M38 O38 Q38 S38 U38 W38 Y38 AA38 AC38 AE38 AG38 AI38 AK38 AM38:XFD38">
    <cfRule type="duplicateValues" dxfId="149" priority="171"/>
  </conditionalFormatting>
  <conditionalFormatting sqref="G39:I39 K39 M39 O39 Q39 S39 U39 W39 Y39 AA39 AC39 AE39 AG39 AI39 AK39 AM39:XFD39">
    <cfRule type="duplicateValues" dxfId="148" priority="170"/>
  </conditionalFormatting>
  <conditionalFormatting sqref="G40:I40 K40 M40 O40 Q40 S40 U40 W40 Y40 AA40 AC40 AE40 AG40 AI40 AK40 AM40:XFD40">
    <cfRule type="duplicateValues" dxfId="147" priority="169"/>
  </conditionalFormatting>
  <conditionalFormatting sqref="G41:I41 K41 M41 O41 Q41 S41 U41 W41 Y41 AA41 AC41 AE41 AG41 AI41 AK41 AM41:XFD41">
    <cfRule type="duplicateValues" dxfId="146" priority="168"/>
  </conditionalFormatting>
  <conditionalFormatting sqref="G42:I42 K42 M42 O42 Q42 S42 U42 W42 Y42 AA42 AC42 AE42 AG42 AI42 AK42 AM42:XFD42">
    <cfRule type="duplicateValues" dxfId="145" priority="167"/>
  </conditionalFormatting>
  <conditionalFormatting sqref="G43:I43 K43 M43 O43 Q43 S43 U43 W43 Y43 AA43 AC43 AE43 AG43 AI43 AK43 AM43:XFD43">
    <cfRule type="duplicateValues" dxfId="144" priority="166"/>
  </conditionalFormatting>
  <conditionalFormatting sqref="G44:I44 K44 M44 O44 Q44 S44 U44 W44 Y44 AA44 AC44 AE44 AG44 AI44 AK44 AM44:XFD44">
    <cfRule type="duplicateValues" dxfId="143" priority="165"/>
  </conditionalFormatting>
  <conditionalFormatting sqref="G45:I45 K45 M45 O45 Q45 S45 U45 W45 Y45 AA45 AC45 AE45 AG45 AI45 AK45 AM45:XFD45">
    <cfRule type="duplicateValues" dxfId="142" priority="164"/>
  </conditionalFormatting>
  <conditionalFormatting sqref="G46:I46 K46 M46 O46 Q46 S46 U46 W46 Y46 AA46 AC46 AE46 AG46 AI46 AK46 AM46:XFD46">
    <cfRule type="duplicateValues" dxfId="141" priority="163"/>
  </conditionalFormatting>
  <conditionalFormatting sqref="G47:I47 K47 M47 O47 Q47 S47 U47 W47 Y47 AA47 AC47 AE47 AG47 AI47 AK47 AM47:XFD47">
    <cfRule type="duplicateValues" dxfId="140" priority="162"/>
  </conditionalFormatting>
  <conditionalFormatting sqref="G48:I48 K48 M48 O48 Q48 S48 U48 W48 Y48 AA48 AC48 AE48 AG48 AI48 AK48 AM48:XFD48">
    <cfRule type="duplicateValues" dxfId="139" priority="161"/>
  </conditionalFormatting>
  <conditionalFormatting sqref="G49:I49 K49 M49 O49 Q49 S49 U49 W49 Y49 AA49 AC49 AE49 AG49 AI49 AK49 AM49:XFD49">
    <cfRule type="duplicateValues" dxfId="138" priority="160"/>
  </conditionalFormatting>
  <conditionalFormatting sqref="G50:I50 K50 M50 O50 Q50 S50 U50 W50 Y50 AA50 AC50 AE50 AG50 AI50 AK50 AM50:XFD50">
    <cfRule type="duplicateValues" dxfId="137" priority="159"/>
  </conditionalFormatting>
  <conditionalFormatting sqref="G51:I51 K51 M51 O51 Q51 S51 U51 W51 Y51 AA51 AC51 AE51 AG51 AI51 AK51 AM51:XFD51">
    <cfRule type="duplicateValues" dxfId="136" priority="158"/>
  </conditionalFormatting>
  <conditionalFormatting sqref="G52:I52 K52 M52 O52 Q52 S52 U52 W52 Y52 AA52 AC52 AE52 AG52 AI52 AK52 AM52:XFD52">
    <cfRule type="duplicateValues" dxfId="135" priority="157"/>
  </conditionalFormatting>
  <conditionalFormatting sqref="G53:I53 K53 M53 O53 Q53 S53 U53 W53 Y53 AA53 AC53 AE53 AG53 AI53 AK53 AM53:XFD53">
    <cfRule type="duplicateValues" dxfId="134" priority="156"/>
  </conditionalFormatting>
  <conditionalFormatting sqref="G54:I54 K54 M54 O54 Q54 S54 U54 W54 Y54 AA54 AC54 AE54 AG54 AI54 AK54 AM54:XFD54">
    <cfRule type="duplicateValues" dxfId="133" priority="155"/>
  </conditionalFormatting>
  <conditionalFormatting sqref="G55:I55 K55 M55 O55 Q55 S55 U55 W55 Y55 AA55 AC55 AE55 AG55 AI55 AK55 AM55:XFD55">
    <cfRule type="duplicateValues" dxfId="132" priority="154"/>
  </conditionalFormatting>
  <conditionalFormatting sqref="G56:I56 K56 M56 O56 Q56 S56 U56 W56 Y56 AA56 AC56 AE56 AG56 AI56 AK56 AM56:XFD56">
    <cfRule type="duplicateValues" dxfId="131" priority="153"/>
  </conditionalFormatting>
  <conditionalFormatting sqref="G57:I57 K57 M57 O57 Q57 S57 U57 W57 Y57 AA57 AC57 AE57 AG57 AI57 AK57 AM57:XFD57">
    <cfRule type="duplicateValues" dxfId="130" priority="152"/>
  </conditionalFormatting>
  <conditionalFormatting sqref="G58:I58 K58 M58 O58 Q58 S58 U58 W58 Y58 AA58 AC58 AE58 AG58 AI58 AK58 AM58:XFD58">
    <cfRule type="duplicateValues" dxfId="129" priority="151"/>
  </conditionalFormatting>
  <conditionalFormatting sqref="G59:I59 K59 M59 O59 Q59 S59 U59 W59 Y59 AA59 AC59 AE59 AG59 AI59 AK59 AM59:XFD59">
    <cfRule type="duplicateValues" dxfId="128" priority="150"/>
  </conditionalFormatting>
  <conditionalFormatting sqref="G60:I60 K60 M60 O60 Q60 S60 U60 W60 Y60 AA60 AC60 AE60 AG60 AI60 AK60 AM60:XFD60">
    <cfRule type="duplicateValues" dxfId="127" priority="149"/>
  </conditionalFormatting>
  <conditionalFormatting sqref="G61:I61 K61 M61 O61 Q61 S61 U61 W61 Y61 AA61 AC61 AE61 AG61 AI61 AK61 AM61:XFD61">
    <cfRule type="duplicateValues" dxfId="126" priority="148"/>
  </conditionalFormatting>
  <conditionalFormatting sqref="G62:I62 K62 M62 O62 Q62 S62 U62 W62 Y62 AA62 AC62 AE62 AG62 AI62 AK62 AM62:XFD62">
    <cfRule type="duplicateValues" dxfId="125" priority="147"/>
  </conditionalFormatting>
  <conditionalFormatting sqref="G63:I63 K63 M63 O63 Q63 S63 U63 W63 Y63 AA63 AC63 AE63 AG63 AI63 AK63 AM63:XFD63">
    <cfRule type="duplicateValues" dxfId="124" priority="146"/>
  </conditionalFormatting>
  <conditionalFormatting sqref="G64:I64 K64 M64 O64 Q64 S64 U64 W64 Y64 AA64 AC64 AE64 AG64 AI64 AK64 AM64:XFD64">
    <cfRule type="duplicateValues" dxfId="123" priority="145"/>
  </conditionalFormatting>
  <conditionalFormatting sqref="G65:I65 K65 M65 O65 Q65 S65 U65 W65 Y65 AA65 AC65 AE65 AG65 AI65 AK65 AM65:XFD65">
    <cfRule type="duplicateValues" dxfId="122" priority="144"/>
  </conditionalFormatting>
  <conditionalFormatting sqref="G66:I66 K66 M66 O66 Q66 S66 U66 W66 Y66 AA66 AC66 AE66 AG66 AI66 AK66 AM66:XFD66">
    <cfRule type="duplicateValues" dxfId="121" priority="143"/>
  </conditionalFormatting>
  <conditionalFormatting sqref="G67:I67 K67 M67 O67 Q67 S67 U67 W67 Y67 AA67 AC67 AE67 AG67 AI67 AK67 AM67:XFD67">
    <cfRule type="duplicateValues" dxfId="120" priority="142"/>
  </conditionalFormatting>
  <conditionalFormatting sqref="G68:I68 K68 M68 O68 Q68 S68 U68 W68 Y68 AA68 AC68 AE68 AG68 AI68 AK68 AM68:XFD68">
    <cfRule type="duplicateValues" dxfId="119" priority="141"/>
  </conditionalFormatting>
  <conditionalFormatting sqref="G69:I69 K69 M69 O69 Q69 S69 U69 W69 Y69 AA69 AC69 AE69 AG69 AI69 AK69 AM69:XFD69">
    <cfRule type="duplicateValues" dxfId="118" priority="140"/>
  </conditionalFormatting>
  <conditionalFormatting sqref="G70:I70 K70 M70 O70 Q70 S70 U70 W70 Y70 AA70 AC70 AE70 AG70 AI70 AK70 AM70:XFD70">
    <cfRule type="duplicateValues" dxfId="117" priority="139"/>
  </conditionalFormatting>
  <conditionalFormatting sqref="G71:I71 K71 M71 O71 Q71 S71 U71 W71 Y71 AA71 AC71 AE71 AG71 AI71 AK71 AM71:XFD71">
    <cfRule type="duplicateValues" dxfId="116" priority="138"/>
  </conditionalFormatting>
  <conditionalFormatting sqref="G72:I72 K72 M72 O72 Q72 S72 U72 W72 Y72 AA72 AC72 AE72 AG72 AI72 AK72 AM72:XFD72">
    <cfRule type="duplicateValues" dxfId="115" priority="137"/>
  </conditionalFormatting>
  <conditionalFormatting sqref="G73:I73 K73 M73 O73 Q73 S73 U73 W73 Y73 AA73 AC73 AE73 AG73 AI73 AK73 AM73:XFD73">
    <cfRule type="duplicateValues" dxfId="114" priority="136"/>
  </conditionalFormatting>
  <conditionalFormatting sqref="G74:I74 K74 M74 O74 Q74 S74 U74 W74 Y74 AA74 AC74 AE74 AG74 AI74 AK74 AM74:XFD74">
    <cfRule type="duplicateValues" dxfId="113" priority="135"/>
  </conditionalFormatting>
  <conditionalFormatting sqref="G75:I75 K75 M75 O75 Q75 S75 U75 W75 Y75 AA75 AC75 AE75 AG75 AI75 AK75 AM75:XFD75">
    <cfRule type="duplicateValues" dxfId="112" priority="134"/>
  </conditionalFormatting>
  <conditionalFormatting sqref="G76:I76 K76 M76 O76 Q76 S76 U76 W76 Y76 AA76 AC76 AE76 AG76 AI76 AK76 AM76:XFD76">
    <cfRule type="duplicateValues" dxfId="111" priority="133"/>
  </conditionalFormatting>
  <conditionalFormatting sqref="G77:I77 K77 M77 O77 Q77 S77 U77 W77 Y77 AA77 AC77 AE77 AG77 AI77 AK77 AM77:XFD77">
    <cfRule type="duplicateValues" dxfId="110" priority="132"/>
  </conditionalFormatting>
  <conditionalFormatting sqref="G78:I78 K78 M78 O78 Q78 S78 U78 W78 Y78 AA78 AC78 AE78 AG78 AI78 AK78 AM78:XFD78">
    <cfRule type="duplicateValues" dxfId="109" priority="131"/>
  </conditionalFormatting>
  <conditionalFormatting sqref="G79:I79 K79 M79 O79 Q79 S79 U79 W79 Y79 AA79 AC79 AE79 AG79 AI79 AK79 AM79:XFD79">
    <cfRule type="duplicateValues" dxfId="108" priority="130"/>
  </conditionalFormatting>
  <conditionalFormatting sqref="G80:I80 K80 M80 O80 Q80 S80 U80 W80 Y80 AA80 AC80 AE80 AG80 AI80 AK80 AM80:XFD80">
    <cfRule type="duplicateValues" dxfId="107" priority="129"/>
  </conditionalFormatting>
  <conditionalFormatting sqref="G81:I81 K81 M81 O81 Q81 S81 U81 W81 Y81 AA81 AC81 AE81 AG81 AI81 AK81 AM81:XFD81">
    <cfRule type="duplicateValues" dxfId="106" priority="128"/>
  </conditionalFormatting>
  <conditionalFormatting sqref="G82:I82 K82 M82 O82 Q82 S82 U82 W82 Y82 AA82 AC82 AE82 AG82 AI82 AK82 AM82:XFD82">
    <cfRule type="duplicateValues" dxfId="105" priority="127"/>
  </conditionalFormatting>
  <conditionalFormatting sqref="G83:I83 K83 M83 O83 Q83 S83 U83 W83 Y83 AA83 AC83 AE83 AG83 AI83 AK83 AM83:XFD83">
    <cfRule type="duplicateValues" dxfId="104" priority="126"/>
  </conditionalFormatting>
  <conditionalFormatting sqref="G84:I84 K84 M84 O84 Q84 S84 U84 W84 Y84 AA84 AC84 AE84 AG84 AI84 AK84 AM84:XFD84">
    <cfRule type="duplicateValues" dxfId="103" priority="125"/>
  </conditionalFormatting>
  <conditionalFormatting sqref="G85:I85 K85 M85 O85 Q85 S85 U85 W85 Y85 AA85 AC85 AE85 AG85 AI85 AK85 AM85:XFD85">
    <cfRule type="duplicateValues" dxfId="102" priority="124"/>
  </conditionalFormatting>
  <conditionalFormatting sqref="G86:I86 K86 M86 O86 Q86 S86 U86 W86 Y86 AA86 AC86 AE86 AG86 AI86 AK86 AM86:XFD86">
    <cfRule type="duplicateValues" dxfId="101" priority="123"/>
  </conditionalFormatting>
  <conditionalFormatting sqref="G87:I87 K87 M87 O87 Q87 S87 U87 W87 Y87 AA87 AC87 AE87 AG87 AI87 AK87 AM87:XFD87">
    <cfRule type="duplicateValues" dxfId="100" priority="122"/>
  </conditionalFormatting>
  <conditionalFormatting sqref="G88:I88 K88 M88 O88 Q88 S88 U88 W88 Y88 AA88 AC88 AE88 AG88 AI88 AK88 AM88:XFD88">
    <cfRule type="duplicateValues" dxfId="99" priority="121"/>
  </conditionalFormatting>
  <conditionalFormatting sqref="G89:I89 K89 M89 O89 Q89 S89 U89 W89 Y89 AA89 AC89 AE89 AG89 AI89 AK89 AM89:XFD89">
    <cfRule type="duplicateValues" dxfId="98" priority="120"/>
  </conditionalFormatting>
  <conditionalFormatting sqref="G90:I90 K90 M90 O90 Q90 S90 U90 W90 Y90 AA90 AC90 AE90 AG90 AI90 AK90 AM90:XFD90">
    <cfRule type="duplicateValues" dxfId="97" priority="119"/>
  </conditionalFormatting>
  <conditionalFormatting sqref="G91:I91 K91 M91 O91 Q91 S91 U91 W91 Y91 AA91 AC91 AE91 AG91 AI91 AK91 AM91:XFD91">
    <cfRule type="duplicateValues" dxfId="96" priority="118"/>
  </conditionalFormatting>
  <conditionalFormatting sqref="G92:I92 K92 M92 O92 Q92 S92 U92 W92 Y92 AA92 AC92 AE92 AG92 AI92 AK92 AM92:XFD92">
    <cfRule type="duplicateValues" dxfId="95" priority="117"/>
  </conditionalFormatting>
  <conditionalFormatting sqref="G93:I93 K93 M93 O93 Q93 S93 U93 W93 Y93 AA93 AC93 AE93 AG93 AI93 AK93 AM93:XFD93">
    <cfRule type="duplicateValues" dxfId="94" priority="116"/>
  </conditionalFormatting>
  <conditionalFormatting sqref="G94:I94 K94 M94 O94 Q94 S94 U94 W94 Y94 AA94 AC94 AE94 AG94 AI94 AK94 AM94:XFD94">
    <cfRule type="duplicateValues" dxfId="93" priority="115"/>
  </conditionalFormatting>
  <conditionalFormatting sqref="G95:I95 K95 M95 O95 Q95 S95 U95 W95 Y95 AA95 AC95 AE95 AG95 AI95 AK95 AM95:XFD95">
    <cfRule type="duplicateValues" dxfId="92" priority="114"/>
  </conditionalFormatting>
  <conditionalFormatting sqref="G96:I96 K96 M96 O96 Q96 S96 U96 W96 Y96 AA96 AC96 AE96 AG96 AI96 AK96 AM96:XFD96">
    <cfRule type="duplicateValues" dxfId="91" priority="113"/>
  </conditionalFormatting>
  <conditionalFormatting sqref="G97:I97 K97 M97 O97 Q97 S97 U97 W97 Y97 AA97 AC97 AE97 AG97 AI97 AK97 AM97:XFD97">
    <cfRule type="duplicateValues" dxfId="90" priority="112"/>
  </conditionalFormatting>
  <conditionalFormatting sqref="G98:I98 K98 M98 O98 Q98 S98 U98 W98 Y98 AA98 AC98 AE98 AG98 AI98 AK98 AM98:XFD98">
    <cfRule type="duplicateValues" dxfId="89" priority="111"/>
  </conditionalFormatting>
  <conditionalFormatting sqref="G99:I99 K99 M99 O99 Q99 S99 U99 W99 Y99 AA99 AC99 AE99 AG99 AI99 AK99 AM99:XFD99">
    <cfRule type="duplicateValues" dxfId="88" priority="110"/>
  </conditionalFormatting>
  <conditionalFormatting sqref="G100:I100 K100 M100 O100 Q100 S100 U100 W100 Y100 AA100 AC100 AE100 AG100 AI100 AK100 AM100:XFD100">
    <cfRule type="duplicateValues" dxfId="87" priority="109"/>
  </conditionalFormatting>
  <conditionalFormatting sqref="G101:I101 K101 M101 O101 Q101 S101 U101 W101 Y101 AA101 AC101 AE101 AG101 AI101 AK101 AM101:XFD101">
    <cfRule type="duplicateValues" dxfId="86" priority="108"/>
  </conditionalFormatting>
  <conditionalFormatting sqref="G102:I102 K102 M102 O102 Q102 S102 U102 W102 Y102 AA102 AC102 AE102 AG102 AI102 AK102 AM102:XFD102">
    <cfRule type="duplicateValues" dxfId="85" priority="107"/>
  </conditionalFormatting>
  <conditionalFormatting sqref="G103:I103 K103 M103 O103 Q103 S103 U103 W103 Y103 AA103 AC103 AE103 AG103 AI103 AK103 AM103:XFD103">
    <cfRule type="duplicateValues" dxfId="84" priority="106"/>
  </conditionalFormatting>
  <conditionalFormatting sqref="G104:I104 K104 M104 O104 Q104 S104 U104 W104 Y104 AA104 AC104 AE104 AG104 AI104 AK104 AM104:XFD104">
    <cfRule type="duplicateValues" dxfId="83" priority="105"/>
  </conditionalFormatting>
  <conditionalFormatting sqref="G105:I105 K105 M105 O105 Q105 S105 U105 W105 Y105 AA105 AC105 AE105 AG105 AI105 AK105 AM105:XFD105">
    <cfRule type="duplicateValues" dxfId="82" priority="104"/>
  </conditionalFormatting>
  <conditionalFormatting sqref="G106:I106 K106 M106 O106 Q106 S106 U106 W106 Y106 AA106 AC106 AE106 AG106 AI106 AK106 AM106:XFD106">
    <cfRule type="duplicateValues" dxfId="81" priority="103"/>
  </conditionalFormatting>
  <conditionalFormatting sqref="G107:I107 K107 M107 O107 Q107 S107 U107 W107 Y107 AA107 AC107 AE107 AG107 AI107 AK107 AM107:XFD107">
    <cfRule type="duplicateValues" dxfId="80" priority="102"/>
  </conditionalFormatting>
  <conditionalFormatting sqref="G108:I108 K108 M108 O108 Q108 S108 U108 W108 Y108 AA108 AC108 AE108 AG108 AI108 AK108 AM108:XFD108">
    <cfRule type="duplicateValues" dxfId="79" priority="101"/>
  </conditionalFormatting>
  <conditionalFormatting sqref="G109:I109 K109 M109 O109 Q109 S109 U109 W109 Y109 AA109 AC109 AE109 AG109 AI109 AK109 AM109:XFD109">
    <cfRule type="duplicateValues" dxfId="78" priority="100"/>
  </conditionalFormatting>
  <conditionalFormatting sqref="G110:I110 K110 M110 O110 Q110 S110 U110 W110 Y110 AA110 AC110 AE110 AG110 AI110 AK110 AM110:XFD110">
    <cfRule type="duplicateValues" dxfId="77" priority="99"/>
  </conditionalFormatting>
  <conditionalFormatting sqref="G111:I111 K111 M111 O111 Q111 S111 U111 W111 Y111 AA111 AC111 AE111 AG111 AI111 AK111 AM111:XFD111">
    <cfRule type="duplicateValues" dxfId="76" priority="98"/>
  </conditionalFormatting>
  <conditionalFormatting sqref="G112:I112 K112 M112 O112 Q112 S112 U112 W112 Y112 AA112 AC112 AE112 AG112 AI112 AK112 AM112:XFD112">
    <cfRule type="duplicateValues" dxfId="75" priority="97"/>
  </conditionalFormatting>
  <conditionalFormatting sqref="G113:I113 K113 M113 O113 Q113 S113 U113 W113 Y113 AA113 AC113 AE113 AG113 AI113 AK113 AM113:XFD113">
    <cfRule type="duplicateValues" dxfId="74" priority="96"/>
  </conditionalFormatting>
  <conditionalFormatting sqref="G114:I114 K114 M114 O114 Q114 S114 U114 W114 Y114 AA114 AC114 AE114 AG114 AI114 AK114 AM114:XFD114">
    <cfRule type="duplicateValues" dxfId="73" priority="95"/>
  </conditionalFormatting>
  <conditionalFormatting sqref="G115:I115 K115 M115 O115 Q115 S115 U115 W115 Y115 AA115 AC115 AE115 AG115 AI115 AK115 AM115:XFD115">
    <cfRule type="duplicateValues" dxfId="72" priority="94"/>
  </conditionalFormatting>
  <conditionalFormatting sqref="G116:I116 K116 M116 O116 Q116 S116 U116 W116 Y116 AA116 AC116 AE116 AG116 AI116 AK116 AM116:XFD116">
    <cfRule type="duplicateValues" dxfId="71" priority="93"/>
  </conditionalFormatting>
  <conditionalFormatting sqref="G117:I117 K117 M117 O117 Q117 S117 U117 W117 Y117 AA117 AC117 AE117 AG117 AI117 AK117 AM117:XFD117">
    <cfRule type="duplicateValues" dxfId="70" priority="92"/>
  </conditionalFormatting>
  <conditionalFormatting sqref="G118:I118 K118 M118 O118 Q118 S118 U118 W118 Y118 AA118 AC118 AE118 AG118 AI118 AK118 AM118:XFD118">
    <cfRule type="duplicateValues" dxfId="69" priority="91"/>
  </conditionalFormatting>
  <conditionalFormatting sqref="G119:I119 K119 M119 O119 Q119 S119 U119 W119 Y119 AA119 AC119 AE119 AG119 AI119 AK119 AM119:XFD119">
    <cfRule type="duplicateValues" dxfId="68" priority="90"/>
  </conditionalFormatting>
  <conditionalFormatting sqref="G120:I120 K120 M120 O120 Q120 S120 U120 W120 Y120 AA120 AC120 AE120 AG120 AI120 AK120 AM120:XFD120">
    <cfRule type="duplicateValues" dxfId="67" priority="89"/>
  </conditionalFormatting>
  <conditionalFormatting sqref="G121:I121 K121 M121 O121 Q121 S121 U121 W121 Y121 AA121 AC121 AE121 AG121 AI121 AK121 AM121:XFD121">
    <cfRule type="duplicateValues" dxfId="66" priority="88"/>
  </conditionalFormatting>
  <conditionalFormatting sqref="G122:I122 K122 M122 O122 Q122 S122 U122 W122 Y122 AA122 AC122 AE122 AG122 AI122 AK122 AM122:XFD122">
    <cfRule type="duplicateValues" dxfId="65" priority="87"/>
  </conditionalFormatting>
  <conditionalFormatting sqref="G123:I123 K123 M123 O123 Q123 S123 U123 W123 Y123 AA123 AC123 AE123 AG123 AI123 AK123 AM123:XFD123">
    <cfRule type="duplicateValues" dxfId="64" priority="86"/>
  </conditionalFormatting>
  <conditionalFormatting sqref="G124:I124 K124 M124 O124 Q124 S124 U124 W124 Y124 AA124 AC124 AE124 AG124 AI124 AK124 AM124:XFD124">
    <cfRule type="duplicateValues" dxfId="63" priority="85"/>
  </conditionalFormatting>
  <conditionalFormatting sqref="G125:I125 K125 M125 O125 Q125 S125 U125 W125 Y125 AA125 AC125 AE125 AG125 AI125 AK125 AM125:XFD125">
    <cfRule type="duplicateValues" dxfId="62" priority="84"/>
  </conditionalFormatting>
  <conditionalFormatting sqref="G126:I126 K126 M126 O126 Q126 S126 U126 W126 Y126 AA126 AC126 AE126 AG126 AI126 AK126 AM126:XFD126">
    <cfRule type="duplicateValues" dxfId="61" priority="83"/>
  </conditionalFormatting>
  <conditionalFormatting sqref="G127:I127 K127 M127 O127 Q127 S127 U127 W127 Y127 AA127 AC127 AE127 AG127 AI127 AK127 AM127:XFD127">
    <cfRule type="duplicateValues" dxfId="60" priority="82"/>
  </conditionalFormatting>
  <conditionalFormatting sqref="G128:I128 K128 M128 O128 Q128 S128 U128 W128 Y128 AA128 AC128 AE128 AG128 AI128 AK128 AM128:XFD128">
    <cfRule type="duplicateValues" dxfId="59" priority="81"/>
  </conditionalFormatting>
  <conditionalFormatting sqref="G129:I129 K129 M129 O129 Q129 S129 U129 W129 Y129 AA129 AC129 AE129 AG129 AI129 AK129 AM129:XFD129">
    <cfRule type="duplicateValues" dxfId="58" priority="80"/>
  </conditionalFormatting>
  <conditionalFormatting sqref="G130:I130 K130 M130 O130 Q130 S130 U130 W130 Y130 AA130 AC130 AE130 AG130 AI130 AK130 AM130:XFD130">
    <cfRule type="duplicateValues" dxfId="57" priority="79"/>
  </conditionalFormatting>
  <conditionalFormatting sqref="G131:I131 K131 M131 O131 Q131 S131 U131 W131 Y131 AA131 AC131 AE131 AG131 AI131 AK131 AM131:XFD131">
    <cfRule type="duplicateValues" dxfId="56" priority="78"/>
  </conditionalFormatting>
  <conditionalFormatting sqref="G132:I132 K132 M132 O132 Q132 S132 U132 W132 Y132 AA132 AC132 AE132 AG132 AI132 AK132 AM132:XFD132">
    <cfRule type="duplicateValues" dxfId="55" priority="77"/>
  </conditionalFormatting>
  <conditionalFormatting sqref="G133:I133 K133 M133 O133 Q133 S133 U133 W133 Y133 AA133 AC133 AE133 AG133 AI133 AK133 AM133:XFD133">
    <cfRule type="duplicateValues" dxfId="54" priority="76"/>
  </conditionalFormatting>
  <conditionalFormatting sqref="G134:I134 K134 M134 O134 Q134 S134 U134 W134 Y134 AA134 AC134 AE134 AG134 AI134 AK134 AM134:XFD134">
    <cfRule type="duplicateValues" dxfId="53" priority="75"/>
  </conditionalFormatting>
  <conditionalFormatting sqref="G135:I135 K135 M135 O135 Q135 S135 U135 W135 Y135 AA135 AC135 AE135 AG135 AI135 AK135 AM135:XFD135">
    <cfRule type="duplicateValues" dxfId="52" priority="74"/>
  </conditionalFormatting>
  <conditionalFormatting sqref="G136:I136 K136 M136 O136 Q136 S136 U136 W136 Y136 AA136 AC136 AE136 AG136 AI136 AK136 AM136:XFD136">
    <cfRule type="duplicateValues" dxfId="51" priority="73"/>
  </conditionalFormatting>
  <conditionalFormatting sqref="G137:I137 K137 M137 O137 Q137 S137 U137 W137 Y137 AA137 AC137 AE137 AG137 AI137 AK137 AM137:XFD137">
    <cfRule type="duplicateValues" dxfId="50" priority="72"/>
  </conditionalFormatting>
  <conditionalFormatting sqref="G138:I138 K138 M138 O138 Q138 S138 U138 W138 Y138 AA138 AC138 AE138 AG138 AI138 AK138 AM138:XFD138">
    <cfRule type="duplicateValues" dxfId="49" priority="71"/>
  </conditionalFormatting>
  <conditionalFormatting sqref="G139:I139 K139 M139 O139 Q139 S139 U139 W139 Y139 AA139 AC139 AE139 AG139 AI139 AK139 AM139:XFD139">
    <cfRule type="duplicateValues" dxfId="48" priority="70"/>
  </conditionalFormatting>
  <conditionalFormatting sqref="G140:I140 K140 M140 O140 Q140 S140 U140 W140 Y140 AA140 AC140 AE140 AG140 AI140 AK140 AM140:XFD140">
    <cfRule type="duplicateValues" dxfId="47" priority="69"/>
  </conditionalFormatting>
  <conditionalFormatting sqref="G141:I141 K141 M141 O141 Q141 S141 U141 W141 Y141 AA141 AC141 AE141 AG141 AI141 AK141 AM141:XFD141">
    <cfRule type="duplicateValues" dxfId="46" priority="68"/>
  </conditionalFormatting>
  <conditionalFormatting sqref="G142:I142 K142 M142 O142 Q142 S142 U142 W142 Y142 AA142 AC142 AE142 AG142 AI142 AK142 AM142:XFD142">
    <cfRule type="duplicateValues" dxfId="45" priority="67"/>
  </conditionalFormatting>
  <conditionalFormatting sqref="G143:I143 K143 M143 O143 Q143 S143 U143 W143 Y143 AA143 AC143 AE143 AG143 AI143 AK143 AM143:XFD143">
    <cfRule type="duplicateValues" dxfId="44" priority="66"/>
  </conditionalFormatting>
  <conditionalFormatting sqref="G144:I144 K144 M144 O144 Q144 S144 U144 W144 Y144 AA144 AC144 AE144 AG144 AI144 AK144 AM144:XFD144">
    <cfRule type="duplicateValues" dxfId="43" priority="65"/>
  </conditionalFormatting>
  <conditionalFormatting sqref="G145:I145 K145 M145 O145 Q145 S145 U145 W145 Y145 AA145 AC145 AE145 AG145 AI145 AK145 AM145:XFD145">
    <cfRule type="duplicateValues" dxfId="42" priority="64"/>
  </conditionalFormatting>
  <conditionalFormatting sqref="G146:I146 K146 M146 O146 Q146 S146 U146 W146 Y146 AA146 AC146 AE146 AG146 AI146 AK146 AM146:XFD146">
    <cfRule type="duplicateValues" dxfId="41" priority="63"/>
  </conditionalFormatting>
  <conditionalFormatting sqref="G147:I147 K147 M147 O147 Q147 S147 U147 W147 Y147 AA147 AC147 AE147 AG147 AI147 AK147 AM147:XFD147">
    <cfRule type="duplicateValues" dxfId="40" priority="62"/>
  </conditionalFormatting>
  <conditionalFormatting sqref="G148:I148 K148 M148 O148 Q148 S148 U148 W148 Y148 AA148 AC148 AE148 AG148 AI148 AK148 AM148:XFD148">
    <cfRule type="duplicateValues" dxfId="39" priority="61"/>
  </conditionalFormatting>
  <conditionalFormatting sqref="G149:I149 K149 M149 O149 Q149 S149 U149 W149 Y149 AA149 AC149 AE149 AG149 AI149 AK149 AM149:XFD149">
    <cfRule type="duplicateValues" dxfId="38" priority="60"/>
  </conditionalFormatting>
  <conditionalFormatting sqref="G150:I150 K150 M150 O150 Q150 S150 U150 W150 Y150 AA150 AC150 AE150 AG150 AI150 AK150 AM150:XFD150">
    <cfRule type="duplicateValues" dxfId="37" priority="59"/>
  </conditionalFormatting>
  <conditionalFormatting sqref="G151:I151 K151 M151 O151 Q151 S151 U151 W151 Y151 AA151 AC151 AE151 AG151 AI151 AK151 AM151:XFD151">
    <cfRule type="duplicateValues" dxfId="36" priority="58"/>
  </conditionalFormatting>
  <conditionalFormatting sqref="G152:I152 K152 M152 O152 Q152 S152 U152 W152 Y152 AA152 AC152 AE152 AG152 AI152 AK152 AM152:XFD152">
    <cfRule type="duplicateValues" dxfId="35" priority="57"/>
  </conditionalFormatting>
  <conditionalFormatting sqref="G153:I153 K153 M153 O153 Q153 S153 U153 W153 Y153 AA153 AC153 AE153 AG153 AI153 AK153 AM153:XFD153">
    <cfRule type="duplicateValues" dxfId="34" priority="56"/>
  </conditionalFormatting>
  <conditionalFormatting sqref="G154:I154 K154 M154 O154 Q154 S154 U154 W154 Y154 AA154 AC154 AE154 AG154 AI154 AK154 AM154:XFD154">
    <cfRule type="duplicateValues" dxfId="33" priority="55"/>
  </conditionalFormatting>
  <conditionalFormatting sqref="G155:I155 K155 M155 O155 Q155 S155 U155 W155 Y155 AA155 AC155 AE155 AG155 AI155 AK155 AM155:XFD155">
    <cfRule type="duplicateValues" dxfId="32" priority="54"/>
  </conditionalFormatting>
  <conditionalFormatting sqref="G156:I156 K156 M156 O156 Q156 S156 U156 W156 Y156 AA156 AC156 AE156 AG156 AI156 AK156 AM156:XFD156">
    <cfRule type="duplicateValues" dxfId="31" priority="53"/>
  </conditionalFormatting>
  <conditionalFormatting sqref="G157:I157 K157 M157 O157 Q157 S157 U157 W157 Y157 AA157 AC157 AE157 AG157 AI157 AK157 AM157:XFD157">
    <cfRule type="duplicateValues" dxfId="30" priority="52"/>
  </conditionalFormatting>
  <conditionalFormatting sqref="G158:I158 K158 M158 O158 Q158 S158 U158 W158 Y158 AA158 AC158 AE158 AG158 AI158 AK158 AM158:XFD158">
    <cfRule type="duplicateValues" dxfId="29" priority="51"/>
  </conditionalFormatting>
  <conditionalFormatting sqref="G159:I159 K159 M159 O159 Q159 S159 U159 W159 Y159 AA159 AC159 AE159 AG159 AI159 AK159 AM159:XFD159">
    <cfRule type="duplicateValues" dxfId="28" priority="50"/>
  </conditionalFormatting>
  <conditionalFormatting sqref="G160:I160 Y160 AK160 K160 M160 O160 Q160 S160 AA160 AC160 AE160 AG160 AM160:XFD160">
    <cfRule type="duplicateValues" dxfId="27" priority="49"/>
  </conditionalFormatting>
  <conditionalFormatting sqref="G161:I161 Y161 K161 M161 O161 Q161 S161 AA161 AC161 AE161 AG161 AI161 AK161 AM161:XFD161">
    <cfRule type="duplicateValues" dxfId="26" priority="48"/>
  </conditionalFormatting>
  <conditionalFormatting sqref="G162:I162 Q162 Y162 K162 M162 S162 AA162 AC162 AE162 AG162 AI162 AK162 AM162:XFD162">
    <cfRule type="duplicateValues" dxfId="25" priority="47"/>
  </conditionalFormatting>
  <conditionalFormatting sqref="G163:I163 K163 M163 O163 Q163 S163 U163 W163 Y163 AA163 AC163 AE163 AG163 AI163 AK163 AM163:XFD163">
    <cfRule type="duplicateValues" dxfId="24" priority="46"/>
  </conditionalFormatting>
  <conditionalFormatting sqref="G164:I164 K164 M164 O164 Q164 S164 U164 W164 Y164 AA164 AC164 AE164 AG164 AI164 AK164 AM164:XFD164">
    <cfRule type="duplicateValues" dxfId="23" priority="45"/>
  </conditionalFormatting>
  <conditionalFormatting sqref="O162">
    <cfRule type="duplicateValues" dxfId="22" priority="37"/>
  </conditionalFormatting>
  <conditionalFormatting sqref="W160">
    <cfRule type="duplicateValues" dxfId="21" priority="36"/>
  </conditionalFormatting>
  <conditionalFormatting sqref="W161">
    <cfRule type="duplicateValues" dxfId="20" priority="35"/>
  </conditionalFormatting>
  <conditionalFormatting sqref="W162">
    <cfRule type="duplicateValues" dxfId="19" priority="34"/>
  </conditionalFormatting>
  <conditionalFormatting sqref="U160">
    <cfRule type="duplicateValues" dxfId="18" priority="33"/>
  </conditionalFormatting>
  <conditionalFormatting sqref="U161">
    <cfRule type="duplicateValues" dxfId="17" priority="32"/>
  </conditionalFormatting>
  <conditionalFormatting sqref="U162">
    <cfRule type="duplicateValues" dxfId="16" priority="31"/>
  </conditionalFormatting>
  <conditionalFormatting sqref="AI160">
    <cfRule type="duplicateValues" dxfId="15" priority="30"/>
  </conditionalFormatting>
  <conditionalFormatting sqref="A2 G2:I2 M2 O2 Q2 S2 U2 W2 Y2 AA2 AC2 AE2 AG2 AI2 AK2 AM2:XFD2 K2 A5 A8 A11 A14 A17 A20 A23 A26 A29 A32 A35 A38 A41 A44 A47 A50 A53 A56 A59 A62 A65 A68 A71 A74 A77 A80 A83 A86 A89 A92 A95 A98 A101 A104 A107 A110 A113 A116 A119 A122 A125 A128 A131 A134 A137 A140 A143 A146 A149 A152 A155 A158 A161 A164">
    <cfRule type="duplicateValues" dxfId="14" priority="210"/>
  </conditionalFormatting>
  <conditionalFormatting sqref="A3 G3:I3 K3 M3 O3 Q3 S3 U3 W3 Y3 AA3 AC3 AE3 AG3 AI3 AK3 AM3:XFD3 A6 A9 A12 A15 A18 A21 A24 A27 A30 A33 A36 A39 A42 A45 A48 A51 A54 A57 A60 A63 A66 A69 A72 A75 A78 A81 A84 A87 A90 A93 A96 A99 A102 A105 A108 A111 A114 A117 A120 A123 A126 A129 A132 A135 A138 A141 A144 A147 A150 A153 A156 A159 A162">
    <cfRule type="duplicateValues" dxfId="13" priority="266"/>
  </conditionalFormatting>
  <conditionalFormatting sqref="A4 G4:I4 K4 M4 O4 Q4 S4 U4 W4 Y4 AA4 AC4 AE4 AG4 AI4 AK4 AM4:XFD4 A7 A10 A13 A16 A19 A22 A25 A28 A31 A34 A37 A40 A43 A46 A49 A52 A55 A58 A61 A64 A67 A70 A73 A76 A79 A82 A85 A88 A91 A94 A97 A100 A103 A106 A109 A112 A115 A118 A121 A124 A127 A130 A133 A136 A139 A142 A145 A148 A151 A154 A157 A160 A163">
    <cfRule type="duplicateValues" dxfId="12" priority="32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FC4B5-59A0-4268-A127-7E49CF0E17FD}">
  <dimension ref="A1:B159"/>
  <sheetViews>
    <sheetView showGridLines="0" workbookViewId="0">
      <pane xSplit="1" ySplit="1" topLeftCell="B128" activePane="bottomRight" state="frozen"/>
      <selection pane="topRight" activeCell="B1" sqref="B1"/>
      <selection pane="bottomLeft" activeCell="A2" sqref="A2"/>
      <selection pane="bottomRight" activeCell="D133" sqref="D133"/>
    </sheetView>
  </sheetViews>
  <sheetFormatPr defaultColWidth="8.875" defaultRowHeight="14.3" x14ac:dyDescent="0.25"/>
  <cols>
    <col min="1" max="1" width="20.875" style="194" bestFit="1" customWidth="1"/>
    <col min="2" max="2" width="13.75" style="195" bestFit="1" customWidth="1"/>
    <col min="3" max="16384" width="8.875" style="49"/>
  </cols>
  <sheetData>
    <row r="1" spans="1:2" x14ac:dyDescent="0.25">
      <c r="A1" s="194" t="s">
        <v>547</v>
      </c>
      <c r="B1" s="195" t="s">
        <v>548</v>
      </c>
    </row>
    <row r="2" spans="1:2" x14ac:dyDescent="0.25">
      <c r="A2" s="194" t="s">
        <v>80</v>
      </c>
      <c r="B2" s="195">
        <v>1935000</v>
      </c>
    </row>
    <row r="3" spans="1:2" x14ac:dyDescent="0.25">
      <c r="A3" s="194" t="s">
        <v>81</v>
      </c>
      <c r="B3" s="195">
        <v>1120000</v>
      </c>
    </row>
    <row r="4" spans="1:2" x14ac:dyDescent="0.25">
      <c r="A4" s="194" t="s">
        <v>97</v>
      </c>
      <c r="B4" s="195">
        <v>718000</v>
      </c>
    </row>
    <row r="5" spans="1:2" x14ac:dyDescent="0.25">
      <c r="A5" s="194" t="s">
        <v>264</v>
      </c>
      <c r="B5" s="195">
        <v>503500</v>
      </c>
    </row>
    <row r="6" spans="1:2" x14ac:dyDescent="0.25">
      <c r="A6" s="194" t="s">
        <v>68</v>
      </c>
      <c r="B6" s="195">
        <v>503500</v>
      </c>
    </row>
    <row r="7" spans="1:2" x14ac:dyDescent="0.25">
      <c r="A7" s="194" t="s">
        <v>278</v>
      </c>
      <c r="B7" s="195">
        <v>313000</v>
      </c>
    </row>
    <row r="8" spans="1:2" x14ac:dyDescent="0.25">
      <c r="A8" s="194" t="s">
        <v>149</v>
      </c>
      <c r="B8" s="195">
        <v>313000</v>
      </c>
    </row>
    <row r="9" spans="1:2" x14ac:dyDescent="0.25">
      <c r="A9" s="194" t="s">
        <v>89</v>
      </c>
      <c r="B9" s="195">
        <v>313000</v>
      </c>
    </row>
    <row r="10" spans="1:2" x14ac:dyDescent="0.25">
      <c r="A10" s="194" t="s">
        <v>62</v>
      </c>
      <c r="B10" s="195">
        <v>313000</v>
      </c>
    </row>
    <row r="11" spans="1:2" x14ac:dyDescent="0.25">
      <c r="A11" s="194" t="s">
        <v>59</v>
      </c>
      <c r="B11" s="195">
        <v>223000</v>
      </c>
    </row>
    <row r="12" spans="1:2" x14ac:dyDescent="0.25">
      <c r="A12" s="194" t="s">
        <v>69</v>
      </c>
      <c r="B12" s="195">
        <v>171700</v>
      </c>
    </row>
    <row r="13" spans="1:2" x14ac:dyDescent="0.25">
      <c r="A13" s="194" t="s">
        <v>301</v>
      </c>
      <c r="B13" s="195">
        <v>171700</v>
      </c>
    </row>
    <row r="14" spans="1:2" x14ac:dyDescent="0.25">
      <c r="A14" s="194" t="s">
        <v>58</v>
      </c>
      <c r="B14" s="195">
        <v>171700</v>
      </c>
    </row>
    <row r="15" spans="1:2" x14ac:dyDescent="0.25">
      <c r="A15" s="196" t="s">
        <v>261</v>
      </c>
      <c r="B15" s="195">
        <v>171700</v>
      </c>
    </row>
    <row r="16" spans="1:2" x14ac:dyDescent="0.25">
      <c r="A16" s="194" t="s">
        <v>55</v>
      </c>
      <c r="B16" s="195">
        <v>171700</v>
      </c>
    </row>
    <row r="17" spans="1:2" x14ac:dyDescent="0.25">
      <c r="A17" s="194" t="s">
        <v>99</v>
      </c>
      <c r="B17" s="195">
        <v>126313</v>
      </c>
    </row>
    <row r="18" spans="1:2" x14ac:dyDescent="0.25">
      <c r="A18" s="194" t="s">
        <v>162</v>
      </c>
      <c r="B18" s="195">
        <v>126313</v>
      </c>
    </row>
    <row r="19" spans="1:2" x14ac:dyDescent="0.25">
      <c r="A19" s="194" t="s">
        <v>163</v>
      </c>
      <c r="B19" s="195">
        <v>126313</v>
      </c>
    </row>
    <row r="20" spans="1:2" x14ac:dyDescent="0.25">
      <c r="A20" s="197" t="s">
        <v>324</v>
      </c>
      <c r="B20" s="195">
        <v>126313</v>
      </c>
    </row>
    <row r="21" spans="1:2" x14ac:dyDescent="0.25">
      <c r="A21" s="194" t="s">
        <v>74</v>
      </c>
      <c r="B21" s="195">
        <v>91350</v>
      </c>
    </row>
    <row r="22" spans="1:2" x14ac:dyDescent="0.25">
      <c r="A22" s="194" t="s">
        <v>327</v>
      </c>
      <c r="B22" s="195">
        <v>91350</v>
      </c>
    </row>
    <row r="23" spans="1:2" x14ac:dyDescent="0.25">
      <c r="A23" s="194" t="s">
        <v>287</v>
      </c>
      <c r="B23" s="195">
        <v>91350</v>
      </c>
    </row>
    <row r="24" spans="1:2" x14ac:dyDescent="0.25">
      <c r="A24" s="194" t="s">
        <v>98</v>
      </c>
      <c r="B24" s="195">
        <v>91350</v>
      </c>
    </row>
    <row r="25" spans="1:2" x14ac:dyDescent="0.25">
      <c r="A25" s="194" t="s">
        <v>256</v>
      </c>
      <c r="B25" s="195">
        <v>91350</v>
      </c>
    </row>
    <row r="26" spans="1:2" x14ac:dyDescent="0.25">
      <c r="A26" s="194" t="s">
        <v>77</v>
      </c>
      <c r="B26" s="195">
        <v>91350</v>
      </c>
    </row>
    <row r="27" spans="1:2" x14ac:dyDescent="0.25">
      <c r="A27" s="194" t="s">
        <v>86</v>
      </c>
      <c r="B27" s="195">
        <v>91350</v>
      </c>
    </row>
    <row r="28" spans="1:2" x14ac:dyDescent="0.25">
      <c r="A28" s="194" t="s">
        <v>52</v>
      </c>
      <c r="B28" s="195">
        <v>91350</v>
      </c>
    </row>
    <row r="29" spans="1:2" x14ac:dyDescent="0.25">
      <c r="A29" s="194" t="s">
        <v>56</v>
      </c>
      <c r="B29" s="195">
        <v>91350</v>
      </c>
    </row>
    <row r="30" spans="1:2" x14ac:dyDescent="0.25">
      <c r="A30" s="194" t="s">
        <v>57</v>
      </c>
      <c r="B30" s="195">
        <v>91350</v>
      </c>
    </row>
    <row r="31" spans="1:2" x14ac:dyDescent="0.25">
      <c r="A31" s="194" t="s">
        <v>94</v>
      </c>
      <c r="B31" s="195">
        <v>69875</v>
      </c>
    </row>
    <row r="32" spans="1:2" x14ac:dyDescent="0.25">
      <c r="A32" s="194" t="s">
        <v>82</v>
      </c>
      <c r="B32" s="195">
        <v>69875</v>
      </c>
    </row>
    <row r="33" spans="1:2" x14ac:dyDescent="0.25">
      <c r="A33" s="194" t="s">
        <v>95</v>
      </c>
      <c r="B33" s="195">
        <v>56278</v>
      </c>
    </row>
    <row r="34" spans="1:2" x14ac:dyDescent="0.25">
      <c r="A34" s="194" t="s">
        <v>288</v>
      </c>
      <c r="B34" s="195">
        <v>56278</v>
      </c>
    </row>
    <row r="35" spans="1:2" x14ac:dyDescent="0.25">
      <c r="A35" s="194" t="s">
        <v>258</v>
      </c>
      <c r="B35" s="195">
        <v>56278</v>
      </c>
    </row>
    <row r="36" spans="1:2" x14ac:dyDescent="0.25">
      <c r="A36" s="194" t="s">
        <v>303</v>
      </c>
      <c r="B36" s="195">
        <v>56278</v>
      </c>
    </row>
    <row r="37" spans="1:2" x14ac:dyDescent="0.25">
      <c r="A37" s="194" t="s">
        <v>274</v>
      </c>
      <c r="B37" s="195">
        <v>56278</v>
      </c>
    </row>
    <row r="38" spans="1:2" x14ac:dyDescent="0.25">
      <c r="A38" s="194" t="s">
        <v>90</v>
      </c>
      <c r="B38" s="195">
        <v>56278</v>
      </c>
    </row>
    <row r="39" spans="1:2" x14ac:dyDescent="0.25">
      <c r="A39" s="196" t="s">
        <v>150</v>
      </c>
      <c r="B39" s="195">
        <v>56278</v>
      </c>
    </row>
    <row r="40" spans="1:2" x14ac:dyDescent="0.25">
      <c r="A40" s="194" t="s">
        <v>255</v>
      </c>
      <c r="B40" s="195">
        <v>56278</v>
      </c>
    </row>
    <row r="41" spans="1:2" x14ac:dyDescent="0.25">
      <c r="A41" s="194" t="s">
        <v>549</v>
      </c>
      <c r="B41" s="195">
        <v>56278</v>
      </c>
    </row>
    <row r="42" spans="1:2" x14ac:dyDescent="0.25">
      <c r="A42" s="194" t="s">
        <v>306</v>
      </c>
      <c r="B42" s="195">
        <v>36925</v>
      </c>
    </row>
    <row r="43" spans="1:2" x14ac:dyDescent="0.25">
      <c r="A43" s="194" t="s">
        <v>73</v>
      </c>
      <c r="B43" s="195">
        <v>36925</v>
      </c>
    </row>
    <row r="44" spans="1:2" x14ac:dyDescent="0.25">
      <c r="A44" s="194" t="s">
        <v>550</v>
      </c>
      <c r="B44" s="195">
        <v>36925</v>
      </c>
    </row>
    <row r="45" spans="1:2" x14ac:dyDescent="0.25">
      <c r="A45" s="197" t="s">
        <v>315</v>
      </c>
      <c r="B45" s="195">
        <v>36925</v>
      </c>
    </row>
    <row r="46" spans="1:2" x14ac:dyDescent="0.25">
      <c r="A46" s="194" t="s">
        <v>85</v>
      </c>
      <c r="B46" s="195">
        <v>36925</v>
      </c>
    </row>
    <row r="47" spans="1:2" x14ac:dyDescent="0.25">
      <c r="A47" s="194" t="s">
        <v>78</v>
      </c>
      <c r="B47" s="195">
        <v>36925</v>
      </c>
    </row>
    <row r="48" spans="1:2" x14ac:dyDescent="0.25">
      <c r="A48" s="194" t="s">
        <v>161</v>
      </c>
      <c r="B48" s="195">
        <v>36925</v>
      </c>
    </row>
    <row r="49" spans="1:2" x14ac:dyDescent="0.25">
      <c r="A49" s="194" t="s">
        <v>266</v>
      </c>
      <c r="B49" s="195">
        <v>36925</v>
      </c>
    </row>
    <row r="50" spans="1:2" x14ac:dyDescent="0.25">
      <c r="A50" s="194" t="s">
        <v>83</v>
      </c>
      <c r="B50" s="195">
        <v>36925</v>
      </c>
    </row>
    <row r="51" spans="1:2" x14ac:dyDescent="0.25">
      <c r="A51" s="194" t="s">
        <v>76</v>
      </c>
      <c r="B51" s="195">
        <v>36925</v>
      </c>
    </row>
    <row r="52" spans="1:2" x14ac:dyDescent="0.25">
      <c r="A52" s="194" t="s">
        <v>326</v>
      </c>
      <c r="B52" s="195">
        <v>28317</v>
      </c>
    </row>
    <row r="53" spans="1:2" x14ac:dyDescent="0.25">
      <c r="A53" s="194" t="s">
        <v>66</v>
      </c>
      <c r="B53" s="195">
        <v>28317</v>
      </c>
    </row>
    <row r="54" spans="1:2" x14ac:dyDescent="0.25">
      <c r="A54" s="194" t="s">
        <v>50</v>
      </c>
      <c r="B54" s="195">
        <v>28317</v>
      </c>
    </row>
    <row r="55" spans="1:2" x14ac:dyDescent="0.25">
      <c r="A55" s="194" t="s">
        <v>265</v>
      </c>
      <c r="B55" s="195">
        <v>28317</v>
      </c>
    </row>
    <row r="56" spans="1:2" x14ac:dyDescent="0.25">
      <c r="A56" s="194" t="s">
        <v>270</v>
      </c>
      <c r="B56" s="195">
        <v>28317</v>
      </c>
    </row>
    <row r="57" spans="1:2" x14ac:dyDescent="0.25">
      <c r="A57" s="194" t="s">
        <v>51</v>
      </c>
      <c r="B57" s="195">
        <v>28317</v>
      </c>
    </row>
    <row r="58" spans="1:2" x14ac:dyDescent="0.25">
      <c r="A58" s="194" t="s">
        <v>304</v>
      </c>
      <c r="B58" s="195">
        <v>26467</v>
      </c>
    </row>
    <row r="59" spans="1:2" x14ac:dyDescent="0.25">
      <c r="A59" s="194" t="s">
        <v>166</v>
      </c>
      <c r="B59" s="195">
        <v>26467</v>
      </c>
    </row>
    <row r="60" spans="1:2" x14ac:dyDescent="0.25">
      <c r="A60" s="194" t="s">
        <v>290</v>
      </c>
      <c r="B60" s="195">
        <v>26467</v>
      </c>
    </row>
    <row r="61" spans="1:2" x14ac:dyDescent="0.25">
      <c r="A61" s="194" t="s">
        <v>60</v>
      </c>
      <c r="B61" s="195">
        <v>26467</v>
      </c>
    </row>
    <row r="62" spans="1:2" x14ac:dyDescent="0.25">
      <c r="A62" s="194" t="s">
        <v>267</v>
      </c>
      <c r="B62" s="195">
        <v>26467</v>
      </c>
    </row>
    <row r="63" spans="1:2" x14ac:dyDescent="0.25">
      <c r="A63" s="194" t="s">
        <v>92</v>
      </c>
      <c r="B63" s="195">
        <v>26467</v>
      </c>
    </row>
    <row r="64" spans="1:2" x14ac:dyDescent="0.25">
      <c r="A64" s="194" t="s">
        <v>295</v>
      </c>
      <c r="B64" s="195">
        <v>25800</v>
      </c>
    </row>
    <row r="65" spans="1:2" x14ac:dyDescent="0.25">
      <c r="A65" s="194" t="s">
        <v>71</v>
      </c>
      <c r="B65" s="195">
        <v>25800</v>
      </c>
    </row>
    <row r="66" spans="1:2" x14ac:dyDescent="0.25">
      <c r="A66" s="194" t="s">
        <v>292</v>
      </c>
      <c r="B66" s="195">
        <v>25800</v>
      </c>
    </row>
    <row r="67" spans="1:2" x14ac:dyDescent="0.25">
      <c r="A67" s="194" t="s">
        <v>298</v>
      </c>
      <c r="B67" s="195">
        <v>25800</v>
      </c>
    </row>
    <row r="68" spans="1:2" x14ac:dyDescent="0.25">
      <c r="A68" s="194" t="s">
        <v>165</v>
      </c>
      <c r="B68" s="195">
        <v>25088</v>
      </c>
    </row>
    <row r="69" spans="1:2" x14ac:dyDescent="0.25">
      <c r="A69" s="197" t="s">
        <v>330</v>
      </c>
      <c r="B69" s="195">
        <v>25088</v>
      </c>
    </row>
    <row r="70" spans="1:2" x14ac:dyDescent="0.25">
      <c r="A70" s="194" t="s">
        <v>79</v>
      </c>
      <c r="B70" s="195">
        <v>25088</v>
      </c>
    </row>
    <row r="71" spans="1:2" x14ac:dyDescent="0.25">
      <c r="A71" s="198" t="s">
        <v>289</v>
      </c>
      <c r="B71" s="195">
        <v>25088</v>
      </c>
    </row>
    <row r="72" spans="1:2" x14ac:dyDescent="0.25">
      <c r="A72" s="194" t="s">
        <v>263</v>
      </c>
      <c r="B72" s="195">
        <v>24625</v>
      </c>
    </row>
    <row r="73" spans="1:2" x14ac:dyDescent="0.25">
      <c r="A73" s="194" t="s">
        <v>551</v>
      </c>
      <c r="B73" s="195">
        <v>24438</v>
      </c>
    </row>
    <row r="74" spans="1:2" x14ac:dyDescent="0.25">
      <c r="A74" s="194" t="s">
        <v>331</v>
      </c>
      <c r="B74" s="195">
        <v>24438</v>
      </c>
    </row>
    <row r="75" spans="1:2" x14ac:dyDescent="0.25">
      <c r="A75" s="194" t="s">
        <v>552</v>
      </c>
      <c r="B75" s="195">
        <v>0</v>
      </c>
    </row>
    <row r="76" spans="1:2" x14ac:dyDescent="0.25">
      <c r="A76" s="194" t="s">
        <v>553</v>
      </c>
      <c r="B76" s="195">
        <v>0</v>
      </c>
    </row>
    <row r="77" spans="1:2" x14ac:dyDescent="0.25">
      <c r="A77" s="194" t="s">
        <v>307</v>
      </c>
      <c r="B77" s="195">
        <v>0</v>
      </c>
    </row>
    <row r="78" spans="1:2" x14ac:dyDescent="0.25">
      <c r="A78" s="194" t="s">
        <v>554</v>
      </c>
      <c r="B78" s="195">
        <v>0</v>
      </c>
    </row>
    <row r="79" spans="1:2" x14ac:dyDescent="0.25">
      <c r="A79" s="194" t="s">
        <v>171</v>
      </c>
      <c r="B79" s="195">
        <v>0</v>
      </c>
    </row>
    <row r="80" spans="1:2" x14ac:dyDescent="0.25">
      <c r="A80" s="194" t="s">
        <v>168</v>
      </c>
      <c r="B80" s="195">
        <v>0</v>
      </c>
    </row>
    <row r="81" spans="1:2" x14ac:dyDescent="0.25">
      <c r="A81" s="194" t="s">
        <v>555</v>
      </c>
      <c r="B81" s="195">
        <v>0</v>
      </c>
    </row>
    <row r="82" spans="1:2" x14ac:dyDescent="0.25">
      <c r="A82" s="194" t="s">
        <v>93</v>
      </c>
      <c r="B82" s="195">
        <v>0</v>
      </c>
    </row>
    <row r="83" spans="1:2" x14ac:dyDescent="0.25">
      <c r="A83" s="194" t="s">
        <v>63</v>
      </c>
      <c r="B83" s="195">
        <v>0</v>
      </c>
    </row>
    <row r="84" spans="1:2" x14ac:dyDescent="0.25">
      <c r="A84" s="194" t="s">
        <v>54</v>
      </c>
      <c r="B84" s="195">
        <v>0</v>
      </c>
    </row>
    <row r="85" spans="1:2" x14ac:dyDescent="0.25">
      <c r="A85" s="194" t="s">
        <v>293</v>
      </c>
      <c r="B85" s="195">
        <v>0</v>
      </c>
    </row>
    <row r="86" spans="1:2" x14ac:dyDescent="0.25">
      <c r="A86" s="194" t="s">
        <v>556</v>
      </c>
      <c r="B86" s="195">
        <v>0</v>
      </c>
    </row>
    <row r="87" spans="1:2" x14ac:dyDescent="0.25">
      <c r="A87" s="194" t="s">
        <v>67</v>
      </c>
      <c r="B87" s="195">
        <v>0</v>
      </c>
    </row>
    <row r="88" spans="1:2" x14ac:dyDescent="0.25">
      <c r="A88" s="194" t="s">
        <v>284</v>
      </c>
      <c r="B88" s="195">
        <v>0</v>
      </c>
    </row>
    <row r="89" spans="1:2" x14ac:dyDescent="0.25">
      <c r="A89" s="194" t="s">
        <v>280</v>
      </c>
      <c r="B89" s="195">
        <v>0</v>
      </c>
    </row>
    <row r="90" spans="1:2" x14ac:dyDescent="0.25">
      <c r="A90" s="194" t="s">
        <v>319</v>
      </c>
      <c r="B90" s="195">
        <v>0</v>
      </c>
    </row>
    <row r="91" spans="1:2" x14ac:dyDescent="0.25">
      <c r="A91" s="197" t="s">
        <v>311</v>
      </c>
      <c r="B91" s="195">
        <v>0</v>
      </c>
    </row>
    <row r="92" spans="1:2" x14ac:dyDescent="0.25">
      <c r="A92" s="194" t="s">
        <v>164</v>
      </c>
      <c r="B92" s="195">
        <v>0</v>
      </c>
    </row>
    <row r="93" spans="1:2" x14ac:dyDescent="0.25">
      <c r="A93" s="194" t="s">
        <v>53</v>
      </c>
      <c r="B93" s="195">
        <v>0</v>
      </c>
    </row>
    <row r="94" spans="1:2" x14ac:dyDescent="0.25">
      <c r="A94" s="194" t="s">
        <v>283</v>
      </c>
      <c r="B94" s="195">
        <v>0</v>
      </c>
    </row>
    <row r="95" spans="1:2" x14ac:dyDescent="0.25">
      <c r="A95" s="194" t="s">
        <v>91</v>
      </c>
      <c r="B95" s="195">
        <v>0</v>
      </c>
    </row>
    <row r="96" spans="1:2" x14ac:dyDescent="0.25">
      <c r="A96" s="194" t="s">
        <v>88</v>
      </c>
      <c r="B96" s="195">
        <v>0</v>
      </c>
    </row>
    <row r="97" spans="1:2" x14ac:dyDescent="0.25">
      <c r="A97" s="194" t="s">
        <v>277</v>
      </c>
      <c r="B97" s="195">
        <v>0</v>
      </c>
    </row>
    <row r="98" spans="1:2" x14ac:dyDescent="0.25">
      <c r="A98" s="194" t="s">
        <v>308</v>
      </c>
      <c r="B98" s="195">
        <v>0</v>
      </c>
    </row>
    <row r="99" spans="1:2" x14ac:dyDescent="0.25">
      <c r="A99" s="194" t="s">
        <v>312</v>
      </c>
      <c r="B99" s="195">
        <v>0</v>
      </c>
    </row>
    <row r="100" spans="1:2" x14ac:dyDescent="0.25">
      <c r="A100" s="194" t="s">
        <v>317</v>
      </c>
      <c r="B100" s="195">
        <v>0</v>
      </c>
    </row>
    <row r="101" spans="1:2" x14ac:dyDescent="0.25">
      <c r="A101" s="199" t="s">
        <v>156</v>
      </c>
      <c r="B101" s="195">
        <v>0</v>
      </c>
    </row>
    <row r="102" spans="1:2" x14ac:dyDescent="0.25">
      <c r="A102" s="194" t="s">
        <v>286</v>
      </c>
      <c r="B102" s="195">
        <v>0</v>
      </c>
    </row>
    <row r="103" spans="1:2" x14ac:dyDescent="0.25">
      <c r="A103" s="194" t="s">
        <v>329</v>
      </c>
      <c r="B103" s="195">
        <v>0</v>
      </c>
    </row>
    <row r="104" spans="1:2" x14ac:dyDescent="0.25">
      <c r="A104" s="194" t="s">
        <v>320</v>
      </c>
      <c r="B104" s="195">
        <v>0</v>
      </c>
    </row>
    <row r="105" spans="1:2" x14ac:dyDescent="0.25">
      <c r="A105" s="194" t="s">
        <v>300</v>
      </c>
      <c r="B105" s="195">
        <v>0</v>
      </c>
    </row>
    <row r="106" spans="1:2" x14ac:dyDescent="0.25">
      <c r="A106" s="194" t="s">
        <v>169</v>
      </c>
      <c r="B106" s="195">
        <v>0</v>
      </c>
    </row>
    <row r="107" spans="1:2" x14ac:dyDescent="0.25">
      <c r="A107" s="194" t="s">
        <v>84</v>
      </c>
      <c r="B107" s="195">
        <v>0</v>
      </c>
    </row>
    <row r="108" spans="1:2" x14ac:dyDescent="0.25">
      <c r="A108" s="194" t="s">
        <v>557</v>
      </c>
      <c r="B108" s="195">
        <v>0</v>
      </c>
    </row>
    <row r="109" spans="1:2" x14ac:dyDescent="0.25">
      <c r="A109" s="194" t="s">
        <v>316</v>
      </c>
      <c r="B109" s="195">
        <v>0</v>
      </c>
    </row>
    <row r="110" spans="1:2" x14ac:dyDescent="0.25">
      <c r="A110" s="194" t="s">
        <v>173</v>
      </c>
      <c r="B110" s="195">
        <v>0</v>
      </c>
    </row>
    <row r="111" spans="1:2" x14ac:dyDescent="0.25">
      <c r="A111" s="194" t="s">
        <v>318</v>
      </c>
      <c r="B111" s="195">
        <v>0</v>
      </c>
    </row>
    <row r="112" spans="1:2" x14ac:dyDescent="0.25">
      <c r="A112" s="194" t="s">
        <v>269</v>
      </c>
      <c r="B112" s="195">
        <v>0</v>
      </c>
    </row>
    <row r="113" spans="1:2" x14ac:dyDescent="0.25">
      <c r="A113" s="194" t="s">
        <v>273</v>
      </c>
      <c r="B113" s="195">
        <v>0</v>
      </c>
    </row>
    <row r="114" spans="1:2" x14ac:dyDescent="0.25">
      <c r="A114" s="194" t="s">
        <v>272</v>
      </c>
      <c r="B114" s="195">
        <v>0</v>
      </c>
    </row>
    <row r="115" spans="1:2" x14ac:dyDescent="0.25">
      <c r="A115" s="194" t="s">
        <v>282</v>
      </c>
      <c r="B115" s="195">
        <v>0</v>
      </c>
    </row>
    <row r="116" spans="1:2" x14ac:dyDescent="0.25">
      <c r="A116" s="194" t="s">
        <v>253</v>
      </c>
      <c r="B116" s="195">
        <v>0</v>
      </c>
    </row>
    <row r="117" spans="1:2" x14ac:dyDescent="0.25">
      <c r="A117" s="194" t="s">
        <v>159</v>
      </c>
      <c r="B117" s="195">
        <v>0</v>
      </c>
    </row>
    <row r="118" spans="1:2" x14ac:dyDescent="0.25">
      <c r="A118" s="194" t="s">
        <v>297</v>
      </c>
      <c r="B118" s="195">
        <v>0</v>
      </c>
    </row>
    <row r="119" spans="1:2" x14ac:dyDescent="0.25">
      <c r="A119" s="194" t="s">
        <v>321</v>
      </c>
      <c r="B119" s="195">
        <v>0</v>
      </c>
    </row>
    <row r="120" spans="1:2" x14ac:dyDescent="0.25">
      <c r="A120" s="194" t="s">
        <v>302</v>
      </c>
      <c r="B120" s="195">
        <v>0</v>
      </c>
    </row>
    <row r="121" spans="1:2" x14ac:dyDescent="0.25">
      <c r="A121" s="194" t="s">
        <v>314</v>
      </c>
      <c r="B121" s="195">
        <v>0</v>
      </c>
    </row>
    <row r="122" spans="1:2" x14ac:dyDescent="0.25">
      <c r="A122" s="194" t="s">
        <v>285</v>
      </c>
      <c r="B122" s="195">
        <v>0</v>
      </c>
    </row>
    <row r="123" spans="1:2" x14ac:dyDescent="0.25">
      <c r="A123" s="194" t="s">
        <v>259</v>
      </c>
      <c r="B123" s="195">
        <v>0</v>
      </c>
    </row>
    <row r="124" spans="1:2" x14ac:dyDescent="0.25">
      <c r="A124" s="196" t="s">
        <v>158</v>
      </c>
      <c r="B124" s="195">
        <v>0</v>
      </c>
    </row>
    <row r="125" spans="1:2" x14ac:dyDescent="0.25">
      <c r="A125" s="194" t="s">
        <v>294</v>
      </c>
      <c r="B125" s="195">
        <v>0</v>
      </c>
    </row>
    <row r="126" spans="1:2" x14ac:dyDescent="0.25">
      <c r="A126" s="194" t="s">
        <v>64</v>
      </c>
      <c r="B126" s="195">
        <v>0</v>
      </c>
    </row>
    <row r="127" spans="1:2" x14ac:dyDescent="0.25">
      <c r="A127" s="194" t="s">
        <v>72</v>
      </c>
      <c r="B127" s="195">
        <v>0</v>
      </c>
    </row>
    <row r="128" spans="1:2" x14ac:dyDescent="0.25">
      <c r="A128" s="194" t="s">
        <v>254</v>
      </c>
      <c r="B128" s="195">
        <v>0</v>
      </c>
    </row>
    <row r="129" spans="1:2" x14ac:dyDescent="0.25">
      <c r="A129" s="194" t="s">
        <v>172</v>
      </c>
      <c r="B129" s="195">
        <v>0</v>
      </c>
    </row>
    <row r="130" spans="1:2" x14ac:dyDescent="0.25">
      <c r="A130" s="194" t="s">
        <v>281</v>
      </c>
      <c r="B130" s="195">
        <v>0</v>
      </c>
    </row>
    <row r="131" spans="1:2" x14ac:dyDescent="0.25">
      <c r="A131" s="194" t="s">
        <v>275</v>
      </c>
      <c r="B131" s="195">
        <v>0</v>
      </c>
    </row>
    <row r="132" spans="1:2" x14ac:dyDescent="0.25">
      <c r="A132" s="194" t="s">
        <v>325</v>
      </c>
      <c r="B132" s="195">
        <v>0</v>
      </c>
    </row>
    <row r="133" spans="1:2" x14ac:dyDescent="0.25">
      <c r="A133" s="194" t="s">
        <v>96</v>
      </c>
      <c r="B133" s="195">
        <v>0</v>
      </c>
    </row>
    <row r="134" spans="1:2" x14ac:dyDescent="0.25">
      <c r="A134" s="194" t="s">
        <v>299</v>
      </c>
      <c r="B134" s="195">
        <v>0</v>
      </c>
    </row>
    <row r="135" spans="1:2" x14ac:dyDescent="0.25">
      <c r="A135" s="194" t="s">
        <v>70</v>
      </c>
      <c r="B135" s="195">
        <v>0</v>
      </c>
    </row>
    <row r="136" spans="1:2" x14ac:dyDescent="0.25">
      <c r="A136" s="194" t="s">
        <v>167</v>
      </c>
      <c r="B136" s="195">
        <v>0</v>
      </c>
    </row>
    <row r="137" spans="1:2" x14ac:dyDescent="0.25">
      <c r="A137" s="194" t="s">
        <v>276</v>
      </c>
      <c r="B137" s="195">
        <v>0</v>
      </c>
    </row>
    <row r="138" spans="1:2" x14ac:dyDescent="0.25">
      <c r="A138" s="194" t="s">
        <v>75</v>
      </c>
      <c r="B138" s="195">
        <v>0</v>
      </c>
    </row>
    <row r="139" spans="1:2" x14ac:dyDescent="0.25">
      <c r="A139" s="194" t="s">
        <v>61</v>
      </c>
      <c r="B139" s="195">
        <v>0</v>
      </c>
    </row>
    <row r="140" spans="1:2" x14ac:dyDescent="0.25">
      <c r="A140" s="194" t="s">
        <v>87</v>
      </c>
      <c r="B140" s="195">
        <v>0</v>
      </c>
    </row>
    <row r="141" spans="1:2" x14ac:dyDescent="0.25">
      <c r="A141" s="194" t="s">
        <v>157</v>
      </c>
      <c r="B141" s="195">
        <v>0</v>
      </c>
    </row>
    <row r="142" spans="1:2" x14ac:dyDescent="0.25">
      <c r="A142" s="194" t="s">
        <v>558</v>
      </c>
      <c r="B142" s="195">
        <v>0</v>
      </c>
    </row>
    <row r="143" spans="1:2" x14ac:dyDescent="0.25">
      <c r="A143" s="196" t="s">
        <v>279</v>
      </c>
      <c r="B143" s="195">
        <v>0</v>
      </c>
    </row>
    <row r="144" spans="1:2" x14ac:dyDescent="0.25">
      <c r="A144" s="194" t="s">
        <v>262</v>
      </c>
      <c r="B144" s="195">
        <v>0</v>
      </c>
    </row>
    <row r="145" spans="1:2" x14ac:dyDescent="0.25">
      <c r="A145" s="196" t="s">
        <v>271</v>
      </c>
      <c r="B145" s="195">
        <v>0</v>
      </c>
    </row>
    <row r="146" spans="1:2" x14ac:dyDescent="0.25">
      <c r="A146" s="194" t="s">
        <v>332</v>
      </c>
      <c r="B146" s="195">
        <v>0</v>
      </c>
    </row>
    <row r="147" spans="1:2" x14ac:dyDescent="0.25">
      <c r="A147" s="194" t="s">
        <v>296</v>
      </c>
      <c r="B147" s="195">
        <v>0</v>
      </c>
    </row>
    <row r="148" spans="1:2" x14ac:dyDescent="0.25">
      <c r="A148" s="194" t="s">
        <v>65</v>
      </c>
      <c r="B148" s="195">
        <v>0</v>
      </c>
    </row>
    <row r="149" spans="1:2" x14ac:dyDescent="0.25">
      <c r="A149" s="194" t="s">
        <v>323</v>
      </c>
      <c r="B149" s="195">
        <v>0</v>
      </c>
    </row>
    <row r="150" spans="1:2" x14ac:dyDescent="0.25">
      <c r="A150" s="194" t="s">
        <v>170</v>
      </c>
      <c r="B150" s="195">
        <v>0</v>
      </c>
    </row>
    <row r="151" spans="1:2" x14ac:dyDescent="0.25">
      <c r="A151" s="194" t="s">
        <v>313</v>
      </c>
      <c r="B151" s="195">
        <v>0</v>
      </c>
    </row>
    <row r="152" spans="1:2" x14ac:dyDescent="0.25">
      <c r="A152" s="194" t="s">
        <v>257</v>
      </c>
      <c r="B152" s="195">
        <v>0</v>
      </c>
    </row>
    <row r="153" spans="1:2" x14ac:dyDescent="0.25">
      <c r="A153" s="194" t="s">
        <v>305</v>
      </c>
      <c r="B153" s="195">
        <v>0</v>
      </c>
    </row>
    <row r="154" spans="1:2" x14ac:dyDescent="0.25">
      <c r="A154" s="194" t="s">
        <v>322</v>
      </c>
      <c r="B154" s="195">
        <v>0</v>
      </c>
    </row>
    <row r="155" spans="1:2" x14ac:dyDescent="0.25">
      <c r="A155" s="194" t="s">
        <v>328</v>
      </c>
      <c r="B155" s="195">
        <v>0</v>
      </c>
    </row>
    <row r="156" spans="1:2" x14ac:dyDescent="0.25">
      <c r="A156" s="197" t="s">
        <v>310</v>
      </c>
      <c r="B156" s="195">
        <v>0</v>
      </c>
    </row>
    <row r="157" spans="1:2" x14ac:dyDescent="0.25">
      <c r="A157" s="194" t="s">
        <v>291</v>
      </c>
      <c r="B157" s="195">
        <v>0</v>
      </c>
    </row>
    <row r="158" spans="1:2" x14ac:dyDescent="0.25">
      <c r="A158" s="194" t="s">
        <v>559</v>
      </c>
      <c r="B158" s="195">
        <v>0</v>
      </c>
    </row>
    <row r="159" spans="1:2" x14ac:dyDescent="0.25">
      <c r="A159" s="194" t="s">
        <v>309</v>
      </c>
      <c r="B159" s="195">
        <v>0</v>
      </c>
    </row>
  </sheetData>
  <conditionalFormatting sqref="A124">
    <cfRule type="duplicateValues" dxfId="11" priority="12"/>
  </conditionalFormatting>
  <conditionalFormatting sqref="A15">
    <cfRule type="duplicateValues" dxfId="10" priority="11"/>
  </conditionalFormatting>
  <conditionalFormatting sqref="A39">
    <cfRule type="duplicateValues" dxfId="9" priority="10"/>
  </conditionalFormatting>
  <conditionalFormatting sqref="A101">
    <cfRule type="duplicateValues" dxfId="8" priority="9"/>
  </conditionalFormatting>
  <conditionalFormatting sqref="A20">
    <cfRule type="duplicateValues" dxfId="7" priority="8"/>
  </conditionalFormatting>
  <conditionalFormatting sqref="A91">
    <cfRule type="duplicateValues" dxfId="6" priority="7"/>
  </conditionalFormatting>
  <conditionalFormatting sqref="A156">
    <cfRule type="duplicateValues" dxfId="5" priority="6"/>
  </conditionalFormatting>
  <conditionalFormatting sqref="A69">
    <cfRule type="duplicateValues" dxfId="4" priority="5"/>
  </conditionalFormatting>
  <conditionalFormatting sqref="A71">
    <cfRule type="duplicateValues" dxfId="3" priority="4"/>
  </conditionalFormatting>
  <conditionalFormatting sqref="A143">
    <cfRule type="duplicateValues" dxfId="2" priority="3"/>
  </conditionalFormatting>
  <conditionalFormatting sqref="A45">
    <cfRule type="duplicateValues" dxfId="1" priority="2"/>
  </conditionalFormatting>
  <conditionalFormatting sqref="A145">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62F35-08AD-4D7A-91D1-497F347730D4}">
  <dimension ref="A1:P164"/>
  <sheetViews>
    <sheetView showGridLines="0" workbookViewId="0">
      <pane xSplit="1" ySplit="1" topLeftCell="B59" activePane="bottomRight" state="frozen"/>
      <selection pane="topRight" activeCell="B1" sqref="B1"/>
      <selection pane="bottomLeft" activeCell="A2" sqref="A2"/>
      <selection pane="bottomRight" activeCell="A88" sqref="A88"/>
    </sheetView>
  </sheetViews>
  <sheetFormatPr defaultColWidth="8.875" defaultRowHeight="12.25" x14ac:dyDescent="0.25"/>
  <cols>
    <col min="1" max="1" width="15.75" style="158" bestFit="1" customWidth="1"/>
    <col min="2" max="2" width="11.375" style="108" bestFit="1" customWidth="1"/>
    <col min="3" max="3" width="13.625" style="108" bestFit="1" customWidth="1"/>
    <col min="4" max="4" width="14" style="108" bestFit="1" customWidth="1"/>
    <col min="5" max="5" width="14.125" style="108" bestFit="1" customWidth="1"/>
    <col min="6" max="6" width="13.5" style="108" bestFit="1" customWidth="1"/>
    <col min="7" max="7" width="14.125" style="108" bestFit="1" customWidth="1"/>
    <col min="8" max="8" width="14.25" style="108" bestFit="1" customWidth="1"/>
    <col min="9" max="10" width="13.875" style="108" bestFit="1" customWidth="1"/>
    <col min="11" max="11" width="18.375" style="108" bestFit="1" customWidth="1"/>
    <col min="12" max="12" width="15.75" style="108" bestFit="1" customWidth="1"/>
    <col min="13" max="13" width="18.375" style="108" bestFit="1" customWidth="1"/>
    <col min="14" max="16" width="15" style="108" bestFit="1" customWidth="1"/>
    <col min="17" max="16384" width="8.875" style="108"/>
  </cols>
  <sheetData>
    <row r="1" spans="1:16" s="159" customFormat="1" ht="12.9" thickBot="1" x14ac:dyDescent="0.3">
      <c r="A1" s="187" t="s">
        <v>44</v>
      </c>
      <c r="B1" s="161" t="s">
        <v>525</v>
      </c>
      <c r="C1" s="162" t="s">
        <v>526</v>
      </c>
      <c r="D1" s="163" t="s">
        <v>527</v>
      </c>
      <c r="E1" s="171" t="s">
        <v>528</v>
      </c>
      <c r="F1" s="172" t="s">
        <v>529</v>
      </c>
      <c r="G1" s="173" t="s">
        <v>530</v>
      </c>
      <c r="H1" s="174" t="s">
        <v>531</v>
      </c>
      <c r="I1" s="175" t="s">
        <v>532</v>
      </c>
      <c r="J1" s="176" t="s">
        <v>539</v>
      </c>
      <c r="K1" s="177" t="s">
        <v>533</v>
      </c>
      <c r="L1" s="178" t="s">
        <v>534</v>
      </c>
      <c r="M1" s="179" t="s">
        <v>535</v>
      </c>
      <c r="N1" s="180" t="s">
        <v>536</v>
      </c>
      <c r="O1" s="181" t="s">
        <v>537</v>
      </c>
      <c r="P1" s="182" t="s">
        <v>538</v>
      </c>
    </row>
    <row r="2" spans="1:16" ht="12.9" thickTop="1" x14ac:dyDescent="0.25">
      <c r="A2" s="188" t="s">
        <v>117</v>
      </c>
      <c r="B2" s="164" t="s">
        <v>63</v>
      </c>
      <c r="C2" s="74" t="s">
        <v>57</v>
      </c>
      <c r="D2" s="165" t="s">
        <v>76</v>
      </c>
      <c r="E2" s="164" t="s">
        <v>158</v>
      </c>
      <c r="F2" s="74" t="s">
        <v>258</v>
      </c>
      <c r="G2" s="165" t="s">
        <v>263</v>
      </c>
      <c r="H2" s="164" t="s">
        <v>160</v>
      </c>
      <c r="I2" s="74" t="s">
        <v>270</v>
      </c>
      <c r="J2" s="165" t="s">
        <v>255</v>
      </c>
      <c r="K2" s="164" t="s">
        <v>297</v>
      </c>
      <c r="L2" s="74" t="s">
        <v>283</v>
      </c>
      <c r="M2" s="165" t="s">
        <v>301</v>
      </c>
      <c r="N2" s="164" t="s">
        <v>307</v>
      </c>
      <c r="O2" s="160" t="s">
        <v>319</v>
      </c>
      <c r="P2" s="183" t="s">
        <v>322</v>
      </c>
    </row>
    <row r="3" spans="1:16" x14ac:dyDescent="0.25">
      <c r="A3" s="189" t="s">
        <v>205</v>
      </c>
      <c r="B3" s="166" t="s">
        <v>65</v>
      </c>
      <c r="C3" s="73" t="s">
        <v>63</v>
      </c>
      <c r="D3" s="167" t="s">
        <v>79</v>
      </c>
      <c r="E3" s="166" t="s">
        <v>92</v>
      </c>
      <c r="F3" s="73" t="s">
        <v>171</v>
      </c>
      <c r="G3" s="167" t="s">
        <v>158</v>
      </c>
      <c r="H3" s="166" t="s">
        <v>270</v>
      </c>
      <c r="I3" s="73" t="s">
        <v>94</v>
      </c>
      <c r="J3" s="167" t="s">
        <v>157</v>
      </c>
      <c r="K3" s="166" t="s">
        <v>290</v>
      </c>
      <c r="L3" s="73" t="s">
        <v>90</v>
      </c>
      <c r="M3" s="167" t="s">
        <v>289</v>
      </c>
      <c r="N3" s="166" t="s">
        <v>304</v>
      </c>
      <c r="O3" s="157" t="s">
        <v>305</v>
      </c>
      <c r="P3" s="184" t="s">
        <v>328</v>
      </c>
    </row>
    <row r="4" spans="1:16" x14ac:dyDescent="0.25">
      <c r="A4" s="189" t="s">
        <v>110</v>
      </c>
      <c r="B4" s="166" t="s">
        <v>68</v>
      </c>
      <c r="C4" s="73" t="s">
        <v>51</v>
      </c>
      <c r="D4" s="167" t="s">
        <v>63</v>
      </c>
      <c r="E4" s="166" t="s">
        <v>263</v>
      </c>
      <c r="F4" s="73" t="s">
        <v>258</v>
      </c>
      <c r="G4" s="167" t="s">
        <v>97</v>
      </c>
      <c r="H4" s="166" t="s">
        <v>160</v>
      </c>
      <c r="I4" s="73" t="s">
        <v>157</v>
      </c>
      <c r="J4" s="167" t="s">
        <v>72</v>
      </c>
      <c r="K4" s="166" t="s">
        <v>286</v>
      </c>
      <c r="L4" s="73" t="s">
        <v>295</v>
      </c>
      <c r="M4" s="167" t="s">
        <v>289</v>
      </c>
      <c r="N4" s="166" t="s">
        <v>309</v>
      </c>
      <c r="O4" s="157" t="s">
        <v>321</v>
      </c>
      <c r="P4" s="184" t="s">
        <v>324</v>
      </c>
    </row>
    <row r="5" spans="1:16" x14ac:dyDescent="0.25">
      <c r="A5" s="189" t="s">
        <v>138</v>
      </c>
      <c r="B5" s="166" t="s">
        <v>56</v>
      </c>
      <c r="C5" s="73" t="s">
        <v>65</v>
      </c>
      <c r="D5" s="167" t="s">
        <v>78</v>
      </c>
      <c r="E5" s="166" t="s">
        <v>75</v>
      </c>
      <c r="F5" s="73" t="s">
        <v>262</v>
      </c>
      <c r="G5" s="167" t="s">
        <v>82</v>
      </c>
      <c r="H5" s="166" t="s">
        <v>275</v>
      </c>
      <c r="I5" s="73" t="s">
        <v>160</v>
      </c>
      <c r="J5" s="167" t="s">
        <v>341</v>
      </c>
      <c r="K5" s="166" t="s">
        <v>302</v>
      </c>
      <c r="L5" s="73" t="s">
        <v>294</v>
      </c>
      <c r="M5" s="167" t="s">
        <v>298</v>
      </c>
      <c r="N5" s="166" t="s">
        <v>325</v>
      </c>
      <c r="O5" s="157" t="s">
        <v>321</v>
      </c>
      <c r="P5" s="184" t="s">
        <v>331</v>
      </c>
    </row>
    <row r="6" spans="1:16" x14ac:dyDescent="0.25">
      <c r="A6" s="189" t="s">
        <v>132</v>
      </c>
      <c r="B6" s="166" t="s">
        <v>52</v>
      </c>
      <c r="C6" s="73" t="s">
        <v>65</v>
      </c>
      <c r="D6" s="167" t="s">
        <v>76</v>
      </c>
      <c r="E6" s="166" t="s">
        <v>92</v>
      </c>
      <c r="F6" s="73" t="s">
        <v>75</v>
      </c>
      <c r="G6" s="167" t="s">
        <v>265</v>
      </c>
      <c r="H6" s="166" t="s">
        <v>160</v>
      </c>
      <c r="I6" s="73" t="s">
        <v>276</v>
      </c>
      <c r="J6" s="167" t="s">
        <v>273</v>
      </c>
      <c r="K6" s="166" t="s">
        <v>167</v>
      </c>
      <c r="L6" s="73" t="s">
        <v>281</v>
      </c>
      <c r="M6" s="167" t="s">
        <v>284</v>
      </c>
      <c r="N6" s="166" t="s">
        <v>326</v>
      </c>
      <c r="O6" s="157" t="s">
        <v>305</v>
      </c>
      <c r="P6" s="184" t="s">
        <v>322</v>
      </c>
    </row>
    <row r="7" spans="1:16" x14ac:dyDescent="0.25">
      <c r="A7" s="189" t="s">
        <v>106</v>
      </c>
      <c r="B7" s="166" t="s">
        <v>57</v>
      </c>
      <c r="C7" s="73" t="s">
        <v>51</v>
      </c>
      <c r="D7" s="167" t="s">
        <v>58</v>
      </c>
      <c r="E7" s="166" t="s">
        <v>158</v>
      </c>
      <c r="F7" s="73" t="s">
        <v>75</v>
      </c>
      <c r="G7" s="167" t="s">
        <v>97</v>
      </c>
      <c r="H7" s="166" t="s">
        <v>73</v>
      </c>
      <c r="I7" s="73" t="s">
        <v>93</v>
      </c>
      <c r="J7" s="167" t="s">
        <v>94</v>
      </c>
      <c r="K7" s="166" t="s">
        <v>293</v>
      </c>
      <c r="L7" s="73" t="s">
        <v>289</v>
      </c>
      <c r="M7" s="167" t="s">
        <v>90</v>
      </c>
      <c r="N7" s="166" t="s">
        <v>327</v>
      </c>
      <c r="O7" s="157" t="s">
        <v>319</v>
      </c>
      <c r="P7" s="184" t="s">
        <v>328</v>
      </c>
    </row>
    <row r="8" spans="1:16" x14ac:dyDescent="0.25">
      <c r="A8" s="189" t="s">
        <v>353</v>
      </c>
      <c r="B8" s="166" t="s">
        <v>55</v>
      </c>
      <c r="C8" s="73" t="s">
        <v>76</v>
      </c>
      <c r="D8" s="167" t="s">
        <v>63</v>
      </c>
      <c r="E8" s="166" t="s">
        <v>158</v>
      </c>
      <c r="F8" s="73" t="s">
        <v>265</v>
      </c>
      <c r="G8" s="167" t="s">
        <v>156</v>
      </c>
      <c r="H8" s="166" t="s">
        <v>160</v>
      </c>
      <c r="I8" s="73" t="s">
        <v>275</v>
      </c>
      <c r="J8" s="167" t="s">
        <v>94</v>
      </c>
      <c r="K8" s="166" t="s">
        <v>281</v>
      </c>
      <c r="L8" s="73" t="s">
        <v>290</v>
      </c>
      <c r="M8" s="167" t="s">
        <v>297</v>
      </c>
      <c r="N8" s="166" t="s">
        <v>325</v>
      </c>
      <c r="O8" s="157" t="s">
        <v>319</v>
      </c>
      <c r="P8" s="184" t="s">
        <v>332</v>
      </c>
    </row>
    <row r="9" spans="1:16" x14ac:dyDescent="0.25">
      <c r="A9" s="189" t="s">
        <v>197</v>
      </c>
      <c r="B9" s="166" t="s">
        <v>68</v>
      </c>
      <c r="C9" s="73" t="s">
        <v>65</v>
      </c>
      <c r="D9" s="167" t="s">
        <v>83</v>
      </c>
      <c r="E9" s="166" t="s">
        <v>158</v>
      </c>
      <c r="F9" s="73" t="s">
        <v>75</v>
      </c>
      <c r="G9" s="167" t="s">
        <v>258</v>
      </c>
      <c r="H9" s="166" t="s">
        <v>160</v>
      </c>
      <c r="I9" s="73" t="s">
        <v>165</v>
      </c>
      <c r="J9" s="167" t="s">
        <v>94</v>
      </c>
      <c r="K9" s="166" t="s">
        <v>98</v>
      </c>
      <c r="L9" s="73" t="s">
        <v>281</v>
      </c>
      <c r="M9" s="167" t="s">
        <v>300</v>
      </c>
      <c r="N9" s="166" t="s">
        <v>327</v>
      </c>
      <c r="O9" s="157" t="s">
        <v>319</v>
      </c>
      <c r="P9" s="184" t="s">
        <v>308</v>
      </c>
    </row>
    <row r="10" spans="1:16" x14ac:dyDescent="0.25">
      <c r="A10" s="189" t="s">
        <v>455</v>
      </c>
      <c r="B10" s="166" t="s">
        <v>63</v>
      </c>
      <c r="C10" s="73" t="s">
        <v>83</v>
      </c>
      <c r="D10" s="167" t="s">
        <v>541</v>
      </c>
      <c r="E10" s="166" t="s">
        <v>158</v>
      </c>
      <c r="F10" s="73" t="s">
        <v>171</v>
      </c>
      <c r="G10" s="167" t="s">
        <v>75</v>
      </c>
      <c r="H10" s="166" t="s">
        <v>160</v>
      </c>
      <c r="I10" s="73" t="s">
        <v>73</v>
      </c>
      <c r="J10" s="167" t="s">
        <v>276</v>
      </c>
      <c r="K10" s="166" t="s">
        <v>98</v>
      </c>
      <c r="L10" s="73" t="s">
        <v>299</v>
      </c>
      <c r="M10" s="167" t="s">
        <v>300</v>
      </c>
      <c r="N10" s="166" t="s">
        <v>326</v>
      </c>
      <c r="O10" s="157" t="s">
        <v>303</v>
      </c>
      <c r="P10" s="184" t="s">
        <v>327</v>
      </c>
    </row>
    <row r="11" spans="1:16" x14ac:dyDescent="0.25">
      <c r="A11" s="189" t="s">
        <v>199</v>
      </c>
      <c r="B11" s="166" t="s">
        <v>57</v>
      </c>
      <c r="C11" s="73" t="s">
        <v>51</v>
      </c>
      <c r="D11" s="167" t="s">
        <v>63</v>
      </c>
      <c r="E11" s="166" t="s">
        <v>80</v>
      </c>
      <c r="F11" s="73" t="s">
        <v>75</v>
      </c>
      <c r="G11" s="167" t="s">
        <v>82</v>
      </c>
      <c r="H11" s="166" t="s">
        <v>159</v>
      </c>
      <c r="I11" s="73" t="s">
        <v>160</v>
      </c>
      <c r="J11" s="167" t="s">
        <v>273</v>
      </c>
      <c r="K11" s="166" t="s">
        <v>299</v>
      </c>
      <c r="L11" s="73" t="s">
        <v>300</v>
      </c>
      <c r="M11" s="167" t="s">
        <v>288</v>
      </c>
      <c r="N11" s="166" t="s">
        <v>331</v>
      </c>
      <c r="O11" s="157" t="s">
        <v>319</v>
      </c>
      <c r="P11" s="184" t="s">
        <v>327</v>
      </c>
    </row>
    <row r="12" spans="1:16" x14ac:dyDescent="0.25">
      <c r="A12" s="189" t="s">
        <v>487</v>
      </c>
      <c r="B12" s="166" t="s">
        <v>61</v>
      </c>
      <c r="C12" s="73" t="s">
        <v>51</v>
      </c>
      <c r="D12" s="167" t="s">
        <v>63</v>
      </c>
      <c r="E12" s="166" t="s">
        <v>80</v>
      </c>
      <c r="F12" s="73" t="s">
        <v>50</v>
      </c>
      <c r="G12" s="167" t="s">
        <v>266</v>
      </c>
      <c r="H12" s="166" t="s">
        <v>96</v>
      </c>
      <c r="I12" s="73" t="s">
        <v>94</v>
      </c>
      <c r="J12" s="167" t="s">
        <v>93</v>
      </c>
      <c r="K12" s="166" t="s">
        <v>98</v>
      </c>
      <c r="L12" s="73" t="s">
        <v>290</v>
      </c>
      <c r="M12" s="167" t="s">
        <v>292</v>
      </c>
      <c r="N12" s="166" t="s">
        <v>305</v>
      </c>
      <c r="O12" s="157" t="s">
        <v>320</v>
      </c>
      <c r="P12" s="184" t="s">
        <v>173</v>
      </c>
    </row>
    <row r="13" spans="1:16" x14ac:dyDescent="0.25">
      <c r="A13" s="189" t="s">
        <v>393</v>
      </c>
      <c r="B13" s="166" t="s">
        <v>55</v>
      </c>
      <c r="C13" s="73" t="s">
        <v>63</v>
      </c>
      <c r="D13" s="167" t="s">
        <v>76</v>
      </c>
      <c r="E13" s="166" t="s">
        <v>265</v>
      </c>
      <c r="F13" s="73" t="s">
        <v>258</v>
      </c>
      <c r="G13" s="167" t="s">
        <v>70</v>
      </c>
      <c r="H13" s="166" t="s">
        <v>275</v>
      </c>
      <c r="I13" s="73" t="s">
        <v>161</v>
      </c>
      <c r="J13" s="167" t="s">
        <v>279</v>
      </c>
      <c r="K13" s="166" t="s">
        <v>98</v>
      </c>
      <c r="L13" s="73" t="s">
        <v>281</v>
      </c>
      <c r="M13" s="167" t="s">
        <v>288</v>
      </c>
      <c r="N13" s="166" t="s">
        <v>327</v>
      </c>
      <c r="O13" s="157" t="s">
        <v>319</v>
      </c>
      <c r="P13" s="184" t="s">
        <v>332</v>
      </c>
    </row>
    <row r="14" spans="1:16" x14ac:dyDescent="0.25">
      <c r="A14" s="189" t="s">
        <v>394</v>
      </c>
      <c r="B14" s="166" t="s">
        <v>68</v>
      </c>
      <c r="C14" s="73" t="s">
        <v>62</v>
      </c>
      <c r="D14" s="167" t="s">
        <v>76</v>
      </c>
      <c r="E14" s="166" t="s">
        <v>70</v>
      </c>
      <c r="F14" s="73" t="s">
        <v>88</v>
      </c>
      <c r="G14" s="167" t="s">
        <v>265</v>
      </c>
      <c r="H14" s="166" t="s">
        <v>93</v>
      </c>
      <c r="I14" s="73" t="s">
        <v>276</v>
      </c>
      <c r="J14" s="167" t="s">
        <v>267</v>
      </c>
      <c r="K14" s="166" t="s">
        <v>287</v>
      </c>
      <c r="L14" s="73" t="s">
        <v>286</v>
      </c>
      <c r="M14" s="167" t="s">
        <v>298</v>
      </c>
      <c r="N14" s="166" t="s">
        <v>173</v>
      </c>
      <c r="O14" s="157" t="s">
        <v>319</v>
      </c>
      <c r="P14" s="184" t="s">
        <v>332</v>
      </c>
    </row>
    <row r="15" spans="1:16" x14ac:dyDescent="0.25">
      <c r="A15" s="189" t="s">
        <v>196</v>
      </c>
      <c r="B15" s="166" t="s">
        <v>68</v>
      </c>
      <c r="C15" s="73" t="s">
        <v>57</v>
      </c>
      <c r="D15" s="167" t="s">
        <v>63</v>
      </c>
      <c r="E15" s="166" t="s">
        <v>265</v>
      </c>
      <c r="F15" s="73" t="s">
        <v>97</v>
      </c>
      <c r="G15" s="167" t="s">
        <v>82</v>
      </c>
      <c r="H15" s="166" t="s">
        <v>94</v>
      </c>
      <c r="I15" s="73" t="s">
        <v>267</v>
      </c>
      <c r="J15" s="167" t="s">
        <v>273</v>
      </c>
      <c r="K15" s="166" t="s">
        <v>301</v>
      </c>
      <c r="L15" s="73" t="s">
        <v>281</v>
      </c>
      <c r="M15" s="167" t="s">
        <v>289</v>
      </c>
      <c r="N15" s="166" t="s">
        <v>325</v>
      </c>
      <c r="O15" s="157" t="s">
        <v>319</v>
      </c>
      <c r="P15" s="184" t="s">
        <v>332</v>
      </c>
    </row>
    <row r="16" spans="1:16" x14ac:dyDescent="0.25">
      <c r="A16" s="189" t="s">
        <v>143</v>
      </c>
      <c r="B16" s="166" t="s">
        <v>68</v>
      </c>
      <c r="C16" s="73" t="s">
        <v>63</v>
      </c>
      <c r="D16" s="167" t="s">
        <v>64</v>
      </c>
      <c r="E16" s="166" t="s">
        <v>86</v>
      </c>
      <c r="F16" s="73" t="s">
        <v>97</v>
      </c>
      <c r="G16" s="167" t="s">
        <v>158</v>
      </c>
      <c r="H16" s="166" t="s">
        <v>267</v>
      </c>
      <c r="I16" s="73" t="s">
        <v>162</v>
      </c>
      <c r="J16" s="167" t="s">
        <v>159</v>
      </c>
      <c r="K16" s="166" t="s">
        <v>167</v>
      </c>
      <c r="L16" s="73" t="s">
        <v>282</v>
      </c>
      <c r="M16" s="167" t="s">
        <v>294</v>
      </c>
      <c r="N16" s="166" t="s">
        <v>305</v>
      </c>
      <c r="O16" s="157" t="s">
        <v>324</v>
      </c>
      <c r="P16" s="184" t="s">
        <v>307</v>
      </c>
    </row>
    <row r="17" spans="1:16" x14ac:dyDescent="0.25">
      <c r="A17" s="189" t="s">
        <v>506</v>
      </c>
      <c r="B17" s="166" t="s">
        <v>68</v>
      </c>
      <c r="C17" s="73" t="s">
        <v>57</v>
      </c>
      <c r="D17" s="167" t="s">
        <v>63</v>
      </c>
      <c r="E17" s="166" t="s">
        <v>92</v>
      </c>
      <c r="F17" s="73" t="s">
        <v>540</v>
      </c>
      <c r="G17" s="167" t="s">
        <v>97</v>
      </c>
      <c r="H17" s="166" t="s">
        <v>267</v>
      </c>
      <c r="I17" s="73" t="s">
        <v>94</v>
      </c>
      <c r="J17" s="167" t="s">
        <v>165</v>
      </c>
      <c r="K17" s="166" t="s">
        <v>98</v>
      </c>
      <c r="L17" s="73" t="s">
        <v>285</v>
      </c>
      <c r="M17" s="167" t="s">
        <v>293</v>
      </c>
      <c r="N17" s="166" t="s">
        <v>326</v>
      </c>
      <c r="O17" s="157" t="s">
        <v>327</v>
      </c>
      <c r="P17" s="184" t="s">
        <v>332</v>
      </c>
    </row>
    <row r="18" spans="1:16" x14ac:dyDescent="0.25">
      <c r="A18" s="189" t="s">
        <v>472</v>
      </c>
      <c r="B18" s="166" t="s">
        <v>68</v>
      </c>
      <c r="C18" s="73" t="s">
        <v>51</v>
      </c>
      <c r="D18" s="167" t="s">
        <v>63</v>
      </c>
      <c r="E18" s="166" t="s">
        <v>75</v>
      </c>
      <c r="F18" s="73" t="s">
        <v>91</v>
      </c>
      <c r="G18" s="167" t="s">
        <v>97</v>
      </c>
      <c r="H18" s="166" t="s">
        <v>93</v>
      </c>
      <c r="I18" s="73" t="s">
        <v>165</v>
      </c>
      <c r="J18" s="167" t="s">
        <v>94</v>
      </c>
      <c r="K18" s="166" t="s">
        <v>98</v>
      </c>
      <c r="L18" s="73" t="s">
        <v>285</v>
      </c>
      <c r="M18" s="167" t="s">
        <v>299</v>
      </c>
      <c r="N18" s="166" t="s">
        <v>305</v>
      </c>
      <c r="O18" s="157" t="s">
        <v>319</v>
      </c>
      <c r="P18" s="184" t="s">
        <v>327</v>
      </c>
    </row>
    <row r="19" spans="1:16" x14ac:dyDescent="0.25">
      <c r="A19" s="189" t="s">
        <v>244</v>
      </c>
      <c r="B19" s="166" t="s">
        <v>68</v>
      </c>
      <c r="C19" s="73" t="s">
        <v>56</v>
      </c>
      <c r="D19" s="167" t="s">
        <v>64</v>
      </c>
      <c r="E19" s="166" t="s">
        <v>261</v>
      </c>
      <c r="F19" s="73" t="s">
        <v>82</v>
      </c>
      <c r="G19" s="167" t="s">
        <v>91</v>
      </c>
      <c r="H19" s="166" t="s">
        <v>94</v>
      </c>
      <c r="I19" s="73" t="s">
        <v>267</v>
      </c>
      <c r="J19" s="167" t="s">
        <v>165</v>
      </c>
      <c r="K19" s="166" t="s">
        <v>299</v>
      </c>
      <c r="L19" s="73" t="s">
        <v>289</v>
      </c>
      <c r="M19" s="167" t="s">
        <v>297</v>
      </c>
      <c r="N19" s="166" t="s">
        <v>323</v>
      </c>
      <c r="O19" s="157" t="s">
        <v>308</v>
      </c>
      <c r="P19" s="184" t="s">
        <v>327</v>
      </c>
    </row>
    <row r="20" spans="1:16" x14ac:dyDescent="0.25">
      <c r="A20" s="189" t="s">
        <v>119</v>
      </c>
      <c r="B20" s="166" t="s">
        <v>68</v>
      </c>
      <c r="C20" s="73" t="s">
        <v>51</v>
      </c>
      <c r="D20" s="167" t="s">
        <v>63</v>
      </c>
      <c r="E20" s="166" t="s">
        <v>158</v>
      </c>
      <c r="F20" s="73" t="s">
        <v>97</v>
      </c>
      <c r="G20" s="167" t="s">
        <v>91</v>
      </c>
      <c r="H20" s="166" t="s">
        <v>73</v>
      </c>
      <c r="I20" s="73" t="s">
        <v>94</v>
      </c>
      <c r="J20" s="167" t="s">
        <v>87</v>
      </c>
      <c r="K20" s="166" t="s">
        <v>290</v>
      </c>
      <c r="L20" s="73" t="s">
        <v>299</v>
      </c>
      <c r="M20" s="167" t="s">
        <v>172</v>
      </c>
      <c r="N20" s="166" t="s">
        <v>303</v>
      </c>
      <c r="O20" s="157" t="s">
        <v>317</v>
      </c>
      <c r="P20" s="184" t="s">
        <v>327</v>
      </c>
    </row>
    <row r="21" spans="1:16" x14ac:dyDescent="0.25">
      <c r="A21" s="189" t="s">
        <v>192</v>
      </c>
      <c r="B21" s="166" t="s">
        <v>55</v>
      </c>
      <c r="C21" s="73" t="s">
        <v>63</v>
      </c>
      <c r="D21" s="167" t="s">
        <v>81</v>
      </c>
      <c r="E21" s="166" t="s">
        <v>92</v>
      </c>
      <c r="F21" s="73" t="s">
        <v>265</v>
      </c>
      <c r="G21" s="167" t="s">
        <v>67</v>
      </c>
      <c r="H21" s="166" t="s">
        <v>160</v>
      </c>
      <c r="I21" s="73" t="s">
        <v>165</v>
      </c>
      <c r="J21" s="167" t="s">
        <v>279</v>
      </c>
      <c r="K21" s="166" t="s">
        <v>98</v>
      </c>
      <c r="L21" s="73" t="s">
        <v>297</v>
      </c>
      <c r="M21" s="167" t="s">
        <v>299</v>
      </c>
      <c r="N21" s="166" t="s">
        <v>326</v>
      </c>
      <c r="O21" s="157" t="s">
        <v>319</v>
      </c>
      <c r="P21" s="184" t="s">
        <v>307</v>
      </c>
    </row>
    <row r="22" spans="1:16" x14ac:dyDescent="0.25">
      <c r="A22" s="189" t="s">
        <v>238</v>
      </c>
      <c r="B22" s="166" t="s">
        <v>56</v>
      </c>
      <c r="C22" s="73" t="s">
        <v>63</v>
      </c>
      <c r="D22" s="167" t="s">
        <v>64</v>
      </c>
      <c r="E22" s="166" t="s">
        <v>263</v>
      </c>
      <c r="F22" s="73" t="s">
        <v>80</v>
      </c>
      <c r="G22" s="167" t="s">
        <v>540</v>
      </c>
      <c r="H22" s="166" t="s">
        <v>160</v>
      </c>
      <c r="I22" s="73" t="s">
        <v>255</v>
      </c>
      <c r="J22" s="167" t="s">
        <v>165</v>
      </c>
      <c r="K22" s="166" t="s">
        <v>167</v>
      </c>
      <c r="L22" s="73" t="s">
        <v>295</v>
      </c>
      <c r="M22" s="167" t="s">
        <v>98</v>
      </c>
      <c r="N22" s="166" t="s">
        <v>326</v>
      </c>
      <c r="O22" s="157" t="s">
        <v>332</v>
      </c>
      <c r="P22" s="184" t="s">
        <v>322</v>
      </c>
    </row>
    <row r="23" spans="1:16" x14ac:dyDescent="0.25">
      <c r="A23" s="189" t="s">
        <v>139</v>
      </c>
      <c r="B23" s="166" t="s">
        <v>68</v>
      </c>
      <c r="C23" s="73" t="s">
        <v>55</v>
      </c>
      <c r="D23" s="167" t="s">
        <v>52</v>
      </c>
      <c r="E23" s="166" t="s">
        <v>265</v>
      </c>
      <c r="F23" s="73" t="s">
        <v>540</v>
      </c>
      <c r="G23" s="167" t="s">
        <v>158</v>
      </c>
      <c r="H23" s="166" t="s">
        <v>94</v>
      </c>
      <c r="I23" s="73" t="s">
        <v>543</v>
      </c>
      <c r="J23" s="167" t="s">
        <v>160</v>
      </c>
      <c r="K23" s="166" t="s">
        <v>98</v>
      </c>
      <c r="L23" s="73" t="s">
        <v>302</v>
      </c>
      <c r="M23" s="167" t="s">
        <v>281</v>
      </c>
      <c r="N23" s="166" t="s">
        <v>323</v>
      </c>
      <c r="O23" s="157" t="s">
        <v>319</v>
      </c>
      <c r="P23" s="184" t="s">
        <v>332</v>
      </c>
    </row>
    <row r="24" spans="1:16" x14ac:dyDescent="0.25">
      <c r="A24" s="189" t="s">
        <v>140</v>
      </c>
      <c r="B24" s="166" t="s">
        <v>68</v>
      </c>
      <c r="C24" s="73" t="s">
        <v>57</v>
      </c>
      <c r="D24" s="167" t="s">
        <v>62</v>
      </c>
      <c r="E24" s="166" t="s">
        <v>70</v>
      </c>
      <c r="F24" s="73" t="s">
        <v>258</v>
      </c>
      <c r="G24" s="167" t="s">
        <v>540</v>
      </c>
      <c r="H24" s="166" t="s">
        <v>275</v>
      </c>
      <c r="I24" s="73" t="s">
        <v>160</v>
      </c>
      <c r="J24" s="167" t="s">
        <v>162</v>
      </c>
      <c r="K24" s="166" t="s">
        <v>290</v>
      </c>
      <c r="L24" s="73" t="s">
        <v>98</v>
      </c>
      <c r="M24" s="167" t="s">
        <v>170</v>
      </c>
      <c r="N24" s="166" t="s">
        <v>307</v>
      </c>
      <c r="O24" s="157" t="s">
        <v>332</v>
      </c>
      <c r="P24" s="184" t="s">
        <v>310</v>
      </c>
    </row>
    <row r="25" spans="1:16" x14ac:dyDescent="0.25">
      <c r="A25" s="189" t="s">
        <v>228</v>
      </c>
      <c r="B25" s="166" t="s">
        <v>63</v>
      </c>
      <c r="C25" s="73" t="s">
        <v>52</v>
      </c>
      <c r="D25" s="167" t="s">
        <v>53</v>
      </c>
      <c r="E25" s="166" t="s">
        <v>158</v>
      </c>
      <c r="F25" s="73" t="s">
        <v>258</v>
      </c>
      <c r="G25" s="167" t="s">
        <v>265</v>
      </c>
      <c r="H25" s="166" t="s">
        <v>94</v>
      </c>
      <c r="I25" s="73" t="s">
        <v>160</v>
      </c>
      <c r="J25" s="167" t="s">
        <v>164</v>
      </c>
      <c r="K25" s="166" t="s">
        <v>302</v>
      </c>
      <c r="L25" s="73" t="s">
        <v>98</v>
      </c>
      <c r="M25" s="167" t="s">
        <v>292</v>
      </c>
      <c r="N25" s="166" t="s">
        <v>332</v>
      </c>
      <c r="O25" s="157" t="s">
        <v>306</v>
      </c>
      <c r="P25" s="184" t="s">
        <v>312</v>
      </c>
    </row>
    <row r="26" spans="1:16" x14ac:dyDescent="0.25">
      <c r="A26" s="189" t="s">
        <v>501</v>
      </c>
      <c r="B26" s="166" t="s">
        <v>52</v>
      </c>
      <c r="C26" s="73" t="s">
        <v>83</v>
      </c>
      <c r="D26" s="167" t="s">
        <v>58</v>
      </c>
      <c r="E26" s="166" t="s">
        <v>92</v>
      </c>
      <c r="F26" s="73" t="s">
        <v>540</v>
      </c>
      <c r="G26" s="167" t="s">
        <v>70</v>
      </c>
      <c r="H26" s="166" t="s">
        <v>275</v>
      </c>
      <c r="I26" s="73" t="s">
        <v>157</v>
      </c>
      <c r="J26" s="167" t="s">
        <v>273</v>
      </c>
      <c r="K26" s="166" t="s">
        <v>299</v>
      </c>
      <c r="L26" s="73" t="s">
        <v>98</v>
      </c>
      <c r="M26" s="167" t="s">
        <v>170</v>
      </c>
      <c r="N26" s="166" t="s">
        <v>332</v>
      </c>
      <c r="O26" s="157" t="s">
        <v>311</v>
      </c>
      <c r="P26" s="184" t="s">
        <v>312</v>
      </c>
    </row>
    <row r="27" spans="1:16" x14ac:dyDescent="0.25">
      <c r="A27" s="189" t="s">
        <v>485</v>
      </c>
      <c r="B27" s="166" t="s">
        <v>68</v>
      </c>
      <c r="C27" s="73" t="s">
        <v>57</v>
      </c>
      <c r="D27" s="167" t="s">
        <v>62</v>
      </c>
      <c r="E27" s="166" t="s">
        <v>265</v>
      </c>
      <c r="F27" s="73" t="s">
        <v>92</v>
      </c>
      <c r="G27" s="167" t="s">
        <v>97</v>
      </c>
      <c r="H27" s="166" t="s">
        <v>267</v>
      </c>
      <c r="I27" s="73" t="s">
        <v>157</v>
      </c>
      <c r="J27" s="167" t="s">
        <v>251</v>
      </c>
      <c r="K27" s="166" t="s">
        <v>98</v>
      </c>
      <c r="L27" s="73" t="s">
        <v>169</v>
      </c>
      <c r="M27" s="167" t="s">
        <v>170</v>
      </c>
      <c r="N27" s="166" t="s">
        <v>173</v>
      </c>
      <c r="O27" s="157" t="s">
        <v>331</v>
      </c>
      <c r="P27" s="184" t="s">
        <v>328</v>
      </c>
    </row>
    <row r="28" spans="1:16" x14ac:dyDescent="0.25">
      <c r="A28" s="189" t="s">
        <v>486</v>
      </c>
      <c r="B28" s="166" t="s">
        <v>55</v>
      </c>
      <c r="C28" s="73" t="s">
        <v>542</v>
      </c>
      <c r="D28" s="167" t="s">
        <v>64</v>
      </c>
      <c r="E28" s="166" t="s">
        <v>59</v>
      </c>
      <c r="F28" s="73" t="s">
        <v>75</v>
      </c>
      <c r="G28" s="167" t="s">
        <v>84</v>
      </c>
      <c r="H28" s="166" t="s">
        <v>270</v>
      </c>
      <c r="I28" s="73" t="s">
        <v>165</v>
      </c>
      <c r="J28" s="167" t="s">
        <v>87</v>
      </c>
      <c r="K28" s="166" t="s">
        <v>302</v>
      </c>
      <c r="L28" s="73" t="s">
        <v>283</v>
      </c>
      <c r="M28" s="167" t="s">
        <v>291</v>
      </c>
      <c r="N28" s="166" t="s">
        <v>327</v>
      </c>
      <c r="O28" s="157" t="s">
        <v>308</v>
      </c>
      <c r="P28" s="184" t="s">
        <v>313</v>
      </c>
    </row>
    <row r="29" spans="1:16" x14ac:dyDescent="0.25">
      <c r="A29" s="189" t="s">
        <v>206</v>
      </c>
      <c r="B29" s="166" t="s">
        <v>68</v>
      </c>
      <c r="C29" s="73" t="s">
        <v>55</v>
      </c>
      <c r="D29" s="167" t="s">
        <v>83</v>
      </c>
      <c r="E29" s="166" t="s">
        <v>92</v>
      </c>
      <c r="F29" s="73" t="s">
        <v>89</v>
      </c>
      <c r="G29" s="167" t="s">
        <v>265</v>
      </c>
      <c r="H29" s="166" t="s">
        <v>72</v>
      </c>
      <c r="I29" s="73" t="s">
        <v>267</v>
      </c>
      <c r="J29" s="167" t="s">
        <v>165</v>
      </c>
      <c r="K29" s="166" t="s">
        <v>98</v>
      </c>
      <c r="L29" s="73" t="s">
        <v>169</v>
      </c>
      <c r="M29" s="167" t="s">
        <v>291</v>
      </c>
      <c r="N29" s="166" t="s">
        <v>304</v>
      </c>
      <c r="O29" s="157" t="s">
        <v>319</v>
      </c>
      <c r="P29" s="184" t="s">
        <v>173</v>
      </c>
    </row>
    <row r="30" spans="1:16" x14ac:dyDescent="0.25">
      <c r="A30" s="189" t="s">
        <v>232</v>
      </c>
      <c r="B30" s="166" t="s">
        <v>58</v>
      </c>
      <c r="C30" s="73" t="s">
        <v>52</v>
      </c>
      <c r="D30" s="167" t="s">
        <v>541</v>
      </c>
      <c r="E30" s="166" t="s">
        <v>265</v>
      </c>
      <c r="F30" s="73" t="s">
        <v>258</v>
      </c>
      <c r="G30" s="167" t="s">
        <v>540</v>
      </c>
      <c r="H30" s="166" t="s">
        <v>160</v>
      </c>
      <c r="I30" s="73" t="s">
        <v>165</v>
      </c>
      <c r="J30" s="167" t="s">
        <v>273</v>
      </c>
      <c r="K30" s="166" t="s">
        <v>98</v>
      </c>
      <c r="L30" s="73" t="s">
        <v>299</v>
      </c>
      <c r="M30" s="167" t="s">
        <v>259</v>
      </c>
      <c r="N30" s="166" t="s">
        <v>307</v>
      </c>
      <c r="O30" s="157" t="s">
        <v>306</v>
      </c>
      <c r="P30" s="184" t="s">
        <v>322</v>
      </c>
    </row>
    <row r="31" spans="1:16" x14ac:dyDescent="0.25">
      <c r="A31" s="189" t="s">
        <v>226</v>
      </c>
      <c r="B31" s="166" t="s">
        <v>68</v>
      </c>
      <c r="C31" s="73" t="s">
        <v>57</v>
      </c>
      <c r="D31" s="167" t="s">
        <v>81</v>
      </c>
      <c r="E31" s="166" t="s">
        <v>150</v>
      </c>
      <c r="F31" s="73" t="s">
        <v>91</v>
      </c>
      <c r="G31" s="167" t="s">
        <v>540</v>
      </c>
      <c r="H31" s="166" t="s">
        <v>94</v>
      </c>
      <c r="I31" s="73" t="s">
        <v>157</v>
      </c>
      <c r="J31" s="167" t="s">
        <v>87</v>
      </c>
      <c r="K31" s="166" t="s">
        <v>290</v>
      </c>
      <c r="L31" s="73" t="s">
        <v>98</v>
      </c>
      <c r="M31" s="167" t="s">
        <v>299</v>
      </c>
      <c r="N31" s="166" t="s">
        <v>317</v>
      </c>
      <c r="O31" s="157" t="s">
        <v>319</v>
      </c>
      <c r="P31" s="184" t="s">
        <v>306</v>
      </c>
    </row>
    <row r="32" spans="1:16" x14ac:dyDescent="0.25">
      <c r="A32" s="189" t="s">
        <v>147</v>
      </c>
      <c r="B32" s="166" t="s">
        <v>68</v>
      </c>
      <c r="C32" s="73" t="s">
        <v>57</v>
      </c>
      <c r="D32" s="167" t="s">
        <v>83</v>
      </c>
      <c r="E32" s="166" t="s">
        <v>149</v>
      </c>
      <c r="F32" s="73" t="s">
        <v>263</v>
      </c>
      <c r="G32" s="167" t="s">
        <v>265</v>
      </c>
      <c r="H32" s="166" t="s">
        <v>160</v>
      </c>
      <c r="I32" s="73" t="s">
        <v>270</v>
      </c>
      <c r="J32" s="167" t="s">
        <v>94</v>
      </c>
      <c r="K32" s="166" t="s">
        <v>290</v>
      </c>
      <c r="L32" s="73" t="s">
        <v>289</v>
      </c>
      <c r="M32" s="167" t="s">
        <v>299</v>
      </c>
      <c r="N32" s="166" t="s">
        <v>327</v>
      </c>
      <c r="O32" s="157" t="s">
        <v>308</v>
      </c>
      <c r="P32" s="184" t="s">
        <v>328</v>
      </c>
    </row>
    <row r="33" spans="1:16" x14ac:dyDescent="0.25">
      <c r="A33" s="189" t="s">
        <v>204</v>
      </c>
      <c r="B33" s="166" t="s">
        <v>57</v>
      </c>
      <c r="C33" s="73" t="s">
        <v>63</v>
      </c>
      <c r="D33" s="167" t="s">
        <v>64</v>
      </c>
      <c r="E33" s="166" t="s">
        <v>158</v>
      </c>
      <c r="F33" s="73" t="s">
        <v>261</v>
      </c>
      <c r="G33" s="167" t="s">
        <v>80</v>
      </c>
      <c r="H33" s="166" t="s">
        <v>165</v>
      </c>
      <c r="I33" s="73" t="s">
        <v>162</v>
      </c>
      <c r="J33" s="167" t="s">
        <v>94</v>
      </c>
      <c r="K33" s="166" t="s">
        <v>98</v>
      </c>
      <c r="L33" s="73" t="s">
        <v>285</v>
      </c>
      <c r="M33" s="167" t="s">
        <v>299</v>
      </c>
      <c r="N33" s="166" t="s">
        <v>327</v>
      </c>
      <c r="O33" s="157" t="s">
        <v>308</v>
      </c>
      <c r="P33" s="184" t="s">
        <v>321</v>
      </c>
    </row>
    <row r="34" spans="1:16" x14ac:dyDescent="0.25">
      <c r="A34" s="189" t="s">
        <v>448</v>
      </c>
      <c r="B34" s="166" t="s">
        <v>65</v>
      </c>
      <c r="C34" s="73" t="s">
        <v>57</v>
      </c>
      <c r="D34" s="167" t="s">
        <v>63</v>
      </c>
      <c r="E34" s="166" t="s">
        <v>265</v>
      </c>
      <c r="F34" s="73" t="s">
        <v>82</v>
      </c>
      <c r="G34" s="167" t="s">
        <v>91</v>
      </c>
      <c r="H34" s="166" t="s">
        <v>160</v>
      </c>
      <c r="I34" s="73" t="s">
        <v>159</v>
      </c>
      <c r="J34" s="167" t="s">
        <v>273</v>
      </c>
      <c r="K34" s="166" t="s">
        <v>290</v>
      </c>
      <c r="L34" s="73" t="s">
        <v>98</v>
      </c>
      <c r="M34" s="167" t="s">
        <v>299</v>
      </c>
      <c r="N34" s="166" t="s">
        <v>326</v>
      </c>
      <c r="O34" s="157" t="s">
        <v>319</v>
      </c>
      <c r="P34" s="184" t="s">
        <v>314</v>
      </c>
    </row>
    <row r="35" spans="1:16" x14ac:dyDescent="0.25">
      <c r="A35" s="189" t="s">
        <v>148</v>
      </c>
      <c r="B35" s="166" t="s">
        <v>63</v>
      </c>
      <c r="C35" s="73" t="s">
        <v>83</v>
      </c>
      <c r="D35" s="167" t="s">
        <v>81</v>
      </c>
      <c r="E35" s="166" t="s">
        <v>261</v>
      </c>
      <c r="F35" s="73" t="s">
        <v>97</v>
      </c>
      <c r="G35" s="167" t="s">
        <v>91</v>
      </c>
      <c r="H35" s="166" t="s">
        <v>160</v>
      </c>
      <c r="I35" s="73" t="s">
        <v>267</v>
      </c>
      <c r="J35" s="167" t="s">
        <v>279</v>
      </c>
      <c r="K35" s="166" t="s">
        <v>98</v>
      </c>
      <c r="L35" s="73" t="s">
        <v>282</v>
      </c>
      <c r="M35" s="167" t="s">
        <v>169</v>
      </c>
      <c r="N35" s="166" t="s">
        <v>305</v>
      </c>
      <c r="O35" s="157" t="s">
        <v>326</v>
      </c>
      <c r="P35" s="184" t="s">
        <v>327</v>
      </c>
    </row>
    <row r="36" spans="1:16" x14ac:dyDescent="0.25">
      <c r="A36" s="189" t="s">
        <v>491</v>
      </c>
      <c r="B36" s="166" t="s">
        <v>68</v>
      </c>
      <c r="C36" s="73" t="s">
        <v>63</v>
      </c>
      <c r="D36" s="167" t="s">
        <v>76</v>
      </c>
      <c r="E36" s="166" t="s">
        <v>265</v>
      </c>
      <c r="F36" s="73" t="s">
        <v>75</v>
      </c>
      <c r="G36" s="167" t="s">
        <v>91</v>
      </c>
      <c r="H36" s="166" t="s">
        <v>160</v>
      </c>
      <c r="I36" s="73" t="s">
        <v>162</v>
      </c>
      <c r="J36" s="167" t="s">
        <v>87</v>
      </c>
      <c r="K36" s="166" t="s">
        <v>98</v>
      </c>
      <c r="L36" s="73" t="s">
        <v>281</v>
      </c>
      <c r="M36" s="167" t="s">
        <v>297</v>
      </c>
      <c r="N36" s="166" t="s">
        <v>305</v>
      </c>
      <c r="O36" s="157" t="s">
        <v>307</v>
      </c>
      <c r="P36" s="184" t="s">
        <v>327</v>
      </c>
    </row>
    <row r="37" spans="1:16" x14ac:dyDescent="0.25">
      <c r="A37" s="189" t="s">
        <v>200</v>
      </c>
      <c r="B37" s="166" t="s">
        <v>65</v>
      </c>
      <c r="C37" s="73" t="s">
        <v>57</v>
      </c>
      <c r="D37" s="167" t="s">
        <v>63</v>
      </c>
      <c r="E37" s="166" t="s">
        <v>263</v>
      </c>
      <c r="F37" s="73" t="s">
        <v>97</v>
      </c>
      <c r="G37" s="167" t="s">
        <v>91</v>
      </c>
      <c r="H37" s="166" t="s">
        <v>93</v>
      </c>
      <c r="I37" s="73" t="s">
        <v>94</v>
      </c>
      <c r="J37" s="167" t="s">
        <v>159</v>
      </c>
      <c r="K37" s="166" t="s">
        <v>98</v>
      </c>
      <c r="L37" s="73" t="s">
        <v>293</v>
      </c>
      <c r="M37" s="167" t="s">
        <v>289</v>
      </c>
      <c r="N37" s="166" t="s">
        <v>325</v>
      </c>
      <c r="O37" s="157" t="s">
        <v>329</v>
      </c>
      <c r="P37" s="184" t="s">
        <v>328</v>
      </c>
    </row>
    <row r="38" spans="1:16" x14ac:dyDescent="0.25">
      <c r="A38" s="189" t="s">
        <v>515</v>
      </c>
      <c r="B38" s="166" t="s">
        <v>55</v>
      </c>
      <c r="C38" s="73" t="s">
        <v>63</v>
      </c>
      <c r="D38" s="167" t="s">
        <v>81</v>
      </c>
      <c r="E38" s="166" t="s">
        <v>263</v>
      </c>
      <c r="F38" s="73" t="s">
        <v>258</v>
      </c>
      <c r="G38" s="167" t="s">
        <v>265</v>
      </c>
      <c r="H38" s="166" t="s">
        <v>270</v>
      </c>
      <c r="I38" s="73" t="s">
        <v>160</v>
      </c>
      <c r="J38" s="167" t="s">
        <v>159</v>
      </c>
      <c r="K38" s="166" t="s">
        <v>290</v>
      </c>
      <c r="L38" s="73" t="s">
        <v>285</v>
      </c>
      <c r="M38" s="167" t="s">
        <v>299</v>
      </c>
      <c r="N38" s="166" t="s">
        <v>327</v>
      </c>
      <c r="O38" s="157" t="s">
        <v>320</v>
      </c>
      <c r="P38" s="184" t="s">
        <v>308</v>
      </c>
    </row>
    <row r="39" spans="1:16" x14ac:dyDescent="0.25">
      <c r="A39" s="189" t="s">
        <v>480</v>
      </c>
      <c r="B39" s="166" t="s">
        <v>57</v>
      </c>
      <c r="C39" s="73" t="s">
        <v>52</v>
      </c>
      <c r="D39" s="167" t="s">
        <v>53</v>
      </c>
      <c r="E39" s="166" t="s">
        <v>158</v>
      </c>
      <c r="F39" s="73" t="s">
        <v>263</v>
      </c>
      <c r="G39" s="167" t="s">
        <v>150</v>
      </c>
      <c r="H39" s="166" t="s">
        <v>160</v>
      </c>
      <c r="I39" s="73" t="s">
        <v>267</v>
      </c>
      <c r="J39" s="167" t="s">
        <v>273</v>
      </c>
      <c r="K39" s="166" t="s">
        <v>290</v>
      </c>
      <c r="L39" s="73" t="s">
        <v>98</v>
      </c>
      <c r="M39" s="167" t="s">
        <v>281</v>
      </c>
      <c r="N39" s="166" t="s">
        <v>326</v>
      </c>
      <c r="O39" s="157" t="s">
        <v>307</v>
      </c>
      <c r="P39" s="184" t="s">
        <v>308</v>
      </c>
    </row>
    <row r="40" spans="1:16" x14ac:dyDescent="0.25">
      <c r="A40" s="189" t="s">
        <v>217</v>
      </c>
      <c r="B40" s="166" t="s">
        <v>58</v>
      </c>
      <c r="C40" s="73" t="s">
        <v>65</v>
      </c>
      <c r="D40" s="167" t="s">
        <v>76</v>
      </c>
      <c r="E40" s="166" t="s">
        <v>149</v>
      </c>
      <c r="F40" s="73" t="s">
        <v>265</v>
      </c>
      <c r="G40" s="167" t="s">
        <v>540</v>
      </c>
      <c r="H40" s="166" t="s">
        <v>160</v>
      </c>
      <c r="I40" s="73" t="s">
        <v>165</v>
      </c>
      <c r="J40" s="167" t="s">
        <v>273</v>
      </c>
      <c r="K40" s="166" t="s">
        <v>284</v>
      </c>
      <c r="L40" s="73" t="s">
        <v>294</v>
      </c>
      <c r="M40" s="167" t="s">
        <v>281</v>
      </c>
      <c r="N40" s="166" t="s">
        <v>326</v>
      </c>
      <c r="O40" s="157" t="s">
        <v>306</v>
      </c>
      <c r="P40" s="184" t="s">
        <v>305</v>
      </c>
    </row>
    <row r="41" spans="1:16" x14ac:dyDescent="0.25">
      <c r="A41" s="189" t="s">
        <v>218</v>
      </c>
      <c r="B41" s="166" t="s">
        <v>55</v>
      </c>
      <c r="C41" s="73" t="s">
        <v>52</v>
      </c>
      <c r="D41" s="167" t="s">
        <v>58</v>
      </c>
      <c r="E41" s="166" t="s">
        <v>265</v>
      </c>
      <c r="F41" s="73" t="s">
        <v>262</v>
      </c>
      <c r="G41" s="167" t="s">
        <v>540</v>
      </c>
      <c r="H41" s="166" t="s">
        <v>160</v>
      </c>
      <c r="I41" s="73" t="s">
        <v>276</v>
      </c>
      <c r="J41" s="167" t="s">
        <v>165</v>
      </c>
      <c r="K41" s="166" t="s">
        <v>98</v>
      </c>
      <c r="L41" s="73" t="s">
        <v>281</v>
      </c>
      <c r="M41" s="167" t="s">
        <v>294</v>
      </c>
      <c r="N41" s="166" t="s">
        <v>326</v>
      </c>
      <c r="O41" s="157" t="s">
        <v>319</v>
      </c>
      <c r="P41" s="184" t="s">
        <v>306</v>
      </c>
    </row>
    <row r="42" spans="1:16" x14ac:dyDescent="0.25">
      <c r="A42" s="189" t="s">
        <v>519</v>
      </c>
      <c r="B42" s="166" t="s">
        <v>68</v>
      </c>
      <c r="C42" s="73" t="s">
        <v>51</v>
      </c>
      <c r="D42" s="167" t="s">
        <v>60</v>
      </c>
      <c r="E42" s="166" t="s">
        <v>263</v>
      </c>
      <c r="F42" s="73" t="s">
        <v>171</v>
      </c>
      <c r="G42" s="167" t="s">
        <v>156</v>
      </c>
      <c r="H42" s="166" t="s">
        <v>276</v>
      </c>
      <c r="I42" s="73" t="s">
        <v>279</v>
      </c>
      <c r="J42" s="167" t="s">
        <v>251</v>
      </c>
      <c r="K42" s="166" t="s">
        <v>296</v>
      </c>
      <c r="L42" s="73" t="s">
        <v>297</v>
      </c>
      <c r="M42" s="167" t="s">
        <v>288</v>
      </c>
      <c r="N42" s="166" t="s">
        <v>332</v>
      </c>
      <c r="O42" s="157" t="s">
        <v>312</v>
      </c>
      <c r="P42" s="184" t="s">
        <v>310</v>
      </c>
    </row>
    <row r="43" spans="1:16" x14ac:dyDescent="0.25">
      <c r="A43" s="189" t="s">
        <v>520</v>
      </c>
      <c r="B43" s="166" t="s">
        <v>68</v>
      </c>
      <c r="C43" s="73" t="s">
        <v>51</v>
      </c>
      <c r="D43" s="167" t="s">
        <v>76</v>
      </c>
      <c r="E43" s="166" t="s">
        <v>149</v>
      </c>
      <c r="F43" s="73" t="s">
        <v>264</v>
      </c>
      <c r="G43" s="167" t="s">
        <v>150</v>
      </c>
      <c r="H43" s="166" t="s">
        <v>276</v>
      </c>
      <c r="I43" s="73" t="s">
        <v>279</v>
      </c>
      <c r="J43" s="167" t="s">
        <v>251</v>
      </c>
      <c r="K43" s="166" t="s">
        <v>286</v>
      </c>
      <c r="L43" s="73" t="s">
        <v>280</v>
      </c>
      <c r="M43" s="167" t="s">
        <v>288</v>
      </c>
      <c r="N43" s="166" t="s">
        <v>332</v>
      </c>
      <c r="O43" s="157" t="s">
        <v>306</v>
      </c>
      <c r="P43" s="184" t="s">
        <v>310</v>
      </c>
    </row>
    <row r="44" spans="1:16" x14ac:dyDescent="0.25">
      <c r="A44" s="189" t="s">
        <v>521</v>
      </c>
      <c r="B44" s="166" t="s">
        <v>68</v>
      </c>
      <c r="C44" s="73" t="s">
        <v>51</v>
      </c>
      <c r="D44" s="167" t="s">
        <v>81</v>
      </c>
      <c r="E44" s="166" t="s">
        <v>75</v>
      </c>
      <c r="F44" s="73" t="s">
        <v>540</v>
      </c>
      <c r="G44" s="167" t="s">
        <v>150</v>
      </c>
      <c r="H44" s="166" t="s">
        <v>276</v>
      </c>
      <c r="I44" s="73" t="s">
        <v>279</v>
      </c>
      <c r="J44" s="167" t="s">
        <v>251</v>
      </c>
      <c r="K44" s="166" t="s">
        <v>296</v>
      </c>
      <c r="L44" s="73" t="s">
        <v>280</v>
      </c>
      <c r="M44" s="167" t="s">
        <v>284</v>
      </c>
      <c r="N44" s="166" t="s">
        <v>332</v>
      </c>
      <c r="O44" s="73" t="s">
        <v>316</v>
      </c>
      <c r="P44" s="184" t="s">
        <v>310</v>
      </c>
    </row>
    <row r="45" spans="1:16" x14ac:dyDescent="0.25">
      <c r="A45" s="189" t="s">
        <v>142</v>
      </c>
      <c r="B45" s="166" t="s">
        <v>63</v>
      </c>
      <c r="C45" s="73" t="s">
        <v>83</v>
      </c>
      <c r="D45" s="167" t="s">
        <v>64</v>
      </c>
      <c r="E45" s="166" t="s">
        <v>84</v>
      </c>
      <c r="F45" s="73" t="s">
        <v>82</v>
      </c>
      <c r="G45" s="167" t="s">
        <v>97</v>
      </c>
      <c r="H45" s="166" t="s">
        <v>93</v>
      </c>
      <c r="I45" s="73" t="s">
        <v>165</v>
      </c>
      <c r="J45" s="167" t="s">
        <v>94</v>
      </c>
      <c r="K45" s="166" t="s">
        <v>299</v>
      </c>
      <c r="L45" s="73" t="s">
        <v>285</v>
      </c>
      <c r="M45" s="167" t="s">
        <v>283</v>
      </c>
      <c r="N45" s="166" t="s">
        <v>305</v>
      </c>
      <c r="O45" s="157" t="s">
        <v>308</v>
      </c>
      <c r="P45" s="184" t="s">
        <v>327</v>
      </c>
    </row>
    <row r="46" spans="1:16" x14ac:dyDescent="0.25">
      <c r="A46" s="189" t="s">
        <v>249</v>
      </c>
      <c r="B46" s="166" t="s">
        <v>55</v>
      </c>
      <c r="C46" s="73" t="s">
        <v>83</v>
      </c>
      <c r="D46" s="167" t="s">
        <v>81</v>
      </c>
      <c r="E46" s="166" t="s">
        <v>263</v>
      </c>
      <c r="F46" s="73" t="s">
        <v>88</v>
      </c>
      <c r="G46" s="167" t="s">
        <v>97</v>
      </c>
      <c r="H46" s="166" t="s">
        <v>161</v>
      </c>
      <c r="I46" s="73" t="s">
        <v>87</v>
      </c>
      <c r="J46" s="167" t="s">
        <v>251</v>
      </c>
      <c r="K46" s="166" t="s">
        <v>290</v>
      </c>
      <c r="L46" s="73" t="s">
        <v>289</v>
      </c>
      <c r="M46" s="167" t="s">
        <v>169</v>
      </c>
      <c r="N46" s="166" t="s">
        <v>331</v>
      </c>
      <c r="O46" s="157" t="s">
        <v>319</v>
      </c>
      <c r="P46" s="184" t="s">
        <v>329</v>
      </c>
    </row>
    <row r="47" spans="1:16" x14ac:dyDescent="0.25">
      <c r="A47" s="189" t="s">
        <v>250</v>
      </c>
      <c r="B47" s="166" t="s">
        <v>55</v>
      </c>
      <c r="C47" s="73" t="s">
        <v>65</v>
      </c>
      <c r="D47" s="167" t="s">
        <v>81</v>
      </c>
      <c r="E47" s="166" t="s">
        <v>75</v>
      </c>
      <c r="F47" s="73" t="s">
        <v>88</v>
      </c>
      <c r="G47" s="167" t="s">
        <v>97</v>
      </c>
      <c r="H47" s="166" t="s">
        <v>159</v>
      </c>
      <c r="I47" s="73" t="s">
        <v>161</v>
      </c>
      <c r="J47" s="167" t="s">
        <v>87</v>
      </c>
      <c r="K47" s="166" t="s">
        <v>98</v>
      </c>
      <c r="L47" s="73" t="s">
        <v>289</v>
      </c>
      <c r="M47" s="167" t="s">
        <v>169</v>
      </c>
      <c r="N47" s="166" t="s">
        <v>331</v>
      </c>
      <c r="O47" s="157" t="s">
        <v>319</v>
      </c>
      <c r="P47" s="184" t="s">
        <v>329</v>
      </c>
    </row>
    <row r="48" spans="1:16" x14ac:dyDescent="0.25">
      <c r="A48" s="189" t="s">
        <v>189</v>
      </c>
      <c r="B48" s="166" t="s">
        <v>78</v>
      </c>
      <c r="C48" s="73" t="s">
        <v>63</v>
      </c>
      <c r="D48" s="167" t="s">
        <v>76</v>
      </c>
      <c r="E48" s="166" t="s">
        <v>50</v>
      </c>
      <c r="F48" s="73" t="s">
        <v>75</v>
      </c>
      <c r="G48" s="167" t="s">
        <v>71</v>
      </c>
      <c r="H48" s="166" t="s">
        <v>270</v>
      </c>
      <c r="I48" s="73" t="s">
        <v>165</v>
      </c>
      <c r="J48" s="167" t="s">
        <v>87</v>
      </c>
      <c r="K48" s="166" t="s">
        <v>287</v>
      </c>
      <c r="L48" s="73" t="s">
        <v>297</v>
      </c>
      <c r="M48" s="167" t="s">
        <v>299</v>
      </c>
      <c r="N48" s="166" t="s">
        <v>304</v>
      </c>
      <c r="O48" s="157" t="s">
        <v>320</v>
      </c>
      <c r="P48" s="184" t="s">
        <v>328</v>
      </c>
    </row>
    <row r="49" spans="1:16" x14ac:dyDescent="0.25">
      <c r="A49" s="189" t="s">
        <v>109</v>
      </c>
      <c r="B49" s="166" t="s">
        <v>68</v>
      </c>
      <c r="C49" s="73" t="s">
        <v>52</v>
      </c>
      <c r="D49" s="167" t="s">
        <v>63</v>
      </c>
      <c r="E49" s="166" t="s">
        <v>84</v>
      </c>
      <c r="F49" s="73" t="s">
        <v>75</v>
      </c>
      <c r="G49" s="167" t="s">
        <v>82</v>
      </c>
      <c r="H49" s="166" t="s">
        <v>160</v>
      </c>
      <c r="I49" s="73" t="s">
        <v>94</v>
      </c>
      <c r="J49" s="167" t="s">
        <v>165</v>
      </c>
      <c r="K49" s="166" t="s">
        <v>98</v>
      </c>
      <c r="L49" s="73" t="s">
        <v>293</v>
      </c>
      <c r="M49" s="167" t="s">
        <v>299</v>
      </c>
      <c r="N49" s="166" t="s">
        <v>327</v>
      </c>
      <c r="O49" s="157" t="s">
        <v>326</v>
      </c>
      <c r="P49" s="184" t="s">
        <v>332</v>
      </c>
    </row>
    <row r="50" spans="1:16" x14ac:dyDescent="0.25">
      <c r="A50" s="189" t="s">
        <v>544</v>
      </c>
      <c r="B50" s="166" t="s">
        <v>68</v>
      </c>
      <c r="C50" s="73" t="s">
        <v>57</v>
      </c>
      <c r="D50" s="167" t="s">
        <v>83</v>
      </c>
      <c r="E50" s="166" t="s">
        <v>265</v>
      </c>
      <c r="F50" s="73" t="s">
        <v>82</v>
      </c>
      <c r="G50" s="167" t="s">
        <v>91</v>
      </c>
      <c r="H50" s="166" t="s">
        <v>94</v>
      </c>
      <c r="I50" s="73" t="s">
        <v>267</v>
      </c>
      <c r="J50" s="167" t="s">
        <v>165</v>
      </c>
      <c r="K50" s="166" t="s">
        <v>98</v>
      </c>
      <c r="L50" s="73" t="s">
        <v>293</v>
      </c>
      <c r="M50" s="167" t="s">
        <v>289</v>
      </c>
      <c r="N50" s="166" t="s">
        <v>327</v>
      </c>
      <c r="O50" s="157" t="s">
        <v>318</v>
      </c>
      <c r="P50" s="184" t="s">
        <v>320</v>
      </c>
    </row>
    <row r="51" spans="1:16" x14ac:dyDescent="0.25">
      <c r="A51" s="189" t="s">
        <v>511</v>
      </c>
      <c r="B51" s="166" t="s">
        <v>68</v>
      </c>
      <c r="C51" s="73" t="s">
        <v>65</v>
      </c>
      <c r="D51" s="167" t="s">
        <v>63</v>
      </c>
      <c r="E51" s="166" t="s">
        <v>92</v>
      </c>
      <c r="F51" s="73" t="s">
        <v>75</v>
      </c>
      <c r="G51" s="167" t="s">
        <v>97</v>
      </c>
      <c r="H51" s="166" t="s">
        <v>162</v>
      </c>
      <c r="I51" s="73" t="s">
        <v>87</v>
      </c>
      <c r="J51" s="167" t="s">
        <v>164</v>
      </c>
      <c r="K51" s="166" t="s">
        <v>98</v>
      </c>
      <c r="L51" s="73" t="s">
        <v>299</v>
      </c>
      <c r="M51" s="167" t="s">
        <v>288</v>
      </c>
      <c r="N51" s="166" t="s">
        <v>327</v>
      </c>
      <c r="O51" s="157" t="s">
        <v>308</v>
      </c>
      <c r="P51" s="184" t="s">
        <v>328</v>
      </c>
    </row>
    <row r="52" spans="1:16" x14ac:dyDescent="0.25">
      <c r="A52" s="189" t="s">
        <v>223</v>
      </c>
      <c r="B52" s="166" t="s">
        <v>68</v>
      </c>
      <c r="C52" s="73" t="s">
        <v>83</v>
      </c>
      <c r="D52" s="167" t="s">
        <v>65</v>
      </c>
      <c r="E52" s="166" t="s">
        <v>92</v>
      </c>
      <c r="F52" s="73" t="s">
        <v>70</v>
      </c>
      <c r="G52" s="167" t="s">
        <v>265</v>
      </c>
      <c r="H52" s="166" t="s">
        <v>160</v>
      </c>
      <c r="I52" s="73" t="s">
        <v>269</v>
      </c>
      <c r="J52" s="167" t="s">
        <v>162</v>
      </c>
      <c r="K52" s="166" t="s">
        <v>90</v>
      </c>
      <c r="L52" s="73" t="s">
        <v>288</v>
      </c>
      <c r="M52" s="167" t="s">
        <v>298</v>
      </c>
      <c r="N52" s="166" t="s">
        <v>310</v>
      </c>
      <c r="O52" s="157" t="s">
        <v>329</v>
      </c>
      <c r="P52" s="184" t="s">
        <v>314</v>
      </c>
    </row>
    <row r="53" spans="1:16" x14ac:dyDescent="0.25">
      <c r="A53" s="189" t="s">
        <v>225</v>
      </c>
      <c r="B53" s="166" t="s">
        <v>68</v>
      </c>
      <c r="C53" s="73" t="s">
        <v>63</v>
      </c>
      <c r="D53" s="167" t="s">
        <v>55</v>
      </c>
      <c r="E53" s="166" t="s">
        <v>92</v>
      </c>
      <c r="F53" s="73" t="s">
        <v>265</v>
      </c>
      <c r="G53" s="167" t="s">
        <v>258</v>
      </c>
      <c r="H53" s="166" t="s">
        <v>160</v>
      </c>
      <c r="I53" s="73" t="s">
        <v>274</v>
      </c>
      <c r="J53" s="167" t="s">
        <v>72</v>
      </c>
      <c r="K53" s="166" t="s">
        <v>98</v>
      </c>
      <c r="L53" s="73" t="s">
        <v>295</v>
      </c>
      <c r="M53" s="167" t="s">
        <v>169</v>
      </c>
      <c r="N53" s="166" t="s">
        <v>323</v>
      </c>
      <c r="O53" s="157" t="s">
        <v>308</v>
      </c>
      <c r="P53" s="184" t="s">
        <v>313</v>
      </c>
    </row>
    <row r="54" spans="1:16" x14ac:dyDescent="0.25">
      <c r="A54" s="189" t="s">
        <v>194</v>
      </c>
      <c r="B54" s="166" t="s">
        <v>55</v>
      </c>
      <c r="C54" s="73" t="s">
        <v>83</v>
      </c>
      <c r="D54" s="167" t="s">
        <v>63</v>
      </c>
      <c r="E54" s="166" t="s">
        <v>263</v>
      </c>
      <c r="F54" s="73" t="s">
        <v>258</v>
      </c>
      <c r="G54" s="167" t="s">
        <v>540</v>
      </c>
      <c r="H54" s="166" t="s">
        <v>160</v>
      </c>
      <c r="I54" s="73" t="s">
        <v>276</v>
      </c>
      <c r="J54" s="167" t="s">
        <v>273</v>
      </c>
      <c r="K54" s="166" t="s">
        <v>290</v>
      </c>
      <c r="L54" s="73" t="s">
        <v>295</v>
      </c>
      <c r="M54" s="167" t="s">
        <v>298</v>
      </c>
      <c r="N54" s="166" t="s">
        <v>327</v>
      </c>
      <c r="O54" s="157" t="s">
        <v>319</v>
      </c>
      <c r="P54" s="184" t="s">
        <v>328</v>
      </c>
    </row>
    <row r="55" spans="1:16" x14ac:dyDescent="0.25">
      <c r="A55" s="189" t="s">
        <v>195</v>
      </c>
      <c r="B55" s="166" t="s">
        <v>68</v>
      </c>
      <c r="C55" s="73" t="s">
        <v>63</v>
      </c>
      <c r="D55" s="167" t="s">
        <v>53</v>
      </c>
      <c r="E55" s="166" t="s">
        <v>92</v>
      </c>
      <c r="F55" s="73" t="s">
        <v>75</v>
      </c>
      <c r="G55" s="167" t="s">
        <v>70</v>
      </c>
      <c r="H55" s="166" t="s">
        <v>275</v>
      </c>
      <c r="I55" s="73" t="s">
        <v>94</v>
      </c>
      <c r="J55" s="167" t="s">
        <v>279</v>
      </c>
      <c r="K55" s="166" t="s">
        <v>98</v>
      </c>
      <c r="L55" s="73" t="s">
        <v>290</v>
      </c>
      <c r="M55" s="167" t="s">
        <v>288</v>
      </c>
      <c r="N55" s="166" t="s">
        <v>326</v>
      </c>
      <c r="O55" s="157" t="s">
        <v>327</v>
      </c>
      <c r="P55" s="184" t="s">
        <v>322</v>
      </c>
    </row>
    <row r="56" spans="1:16" x14ac:dyDescent="0.25">
      <c r="A56" s="189" t="s">
        <v>379</v>
      </c>
      <c r="B56" s="166" t="s">
        <v>68</v>
      </c>
      <c r="C56" s="73" t="s">
        <v>55</v>
      </c>
      <c r="D56" s="167" t="s">
        <v>81</v>
      </c>
      <c r="E56" s="166" t="s">
        <v>158</v>
      </c>
      <c r="F56" s="73" t="s">
        <v>258</v>
      </c>
      <c r="G56" s="167" t="s">
        <v>262</v>
      </c>
      <c r="H56" s="166" t="s">
        <v>160</v>
      </c>
      <c r="I56" s="73" t="s">
        <v>94</v>
      </c>
      <c r="J56" s="167" t="s">
        <v>162</v>
      </c>
      <c r="K56" s="166" t="s">
        <v>301</v>
      </c>
      <c r="L56" s="73" t="s">
        <v>281</v>
      </c>
      <c r="M56" s="167" t="s">
        <v>288</v>
      </c>
      <c r="N56" s="166" t="s">
        <v>327</v>
      </c>
      <c r="O56" s="157" t="s">
        <v>319</v>
      </c>
      <c r="P56" s="184" t="s">
        <v>306</v>
      </c>
    </row>
    <row r="57" spans="1:16" x14ac:dyDescent="0.25">
      <c r="A57" s="189" t="s">
        <v>504</v>
      </c>
      <c r="B57" s="166" t="s">
        <v>68</v>
      </c>
      <c r="C57" s="73" t="s">
        <v>55</v>
      </c>
      <c r="D57" s="167" t="s">
        <v>64</v>
      </c>
      <c r="E57" s="166" t="s">
        <v>261</v>
      </c>
      <c r="F57" s="73" t="s">
        <v>59</v>
      </c>
      <c r="G57" s="167" t="s">
        <v>266</v>
      </c>
      <c r="H57" s="166" t="s">
        <v>73</v>
      </c>
      <c r="I57" s="73" t="s">
        <v>94</v>
      </c>
      <c r="J57" s="167" t="s">
        <v>274</v>
      </c>
      <c r="K57" s="166" t="s">
        <v>98</v>
      </c>
      <c r="L57" s="73" t="s">
        <v>90</v>
      </c>
      <c r="M57" s="167" t="s">
        <v>289</v>
      </c>
      <c r="N57" s="166" t="s">
        <v>327</v>
      </c>
      <c r="O57" s="157" t="s">
        <v>308</v>
      </c>
      <c r="P57" s="184" t="s">
        <v>328</v>
      </c>
    </row>
    <row r="58" spans="1:16" x14ac:dyDescent="0.25">
      <c r="A58" s="189" t="s">
        <v>125</v>
      </c>
      <c r="B58" s="166" t="s">
        <v>68</v>
      </c>
      <c r="C58" s="73" t="s">
        <v>63</v>
      </c>
      <c r="D58" s="167" t="s">
        <v>78</v>
      </c>
      <c r="E58" s="166" t="s">
        <v>75</v>
      </c>
      <c r="F58" s="73" t="s">
        <v>265</v>
      </c>
      <c r="G58" s="167" t="s">
        <v>91</v>
      </c>
      <c r="H58" s="166" t="s">
        <v>160</v>
      </c>
      <c r="I58" s="73" t="s">
        <v>94</v>
      </c>
      <c r="J58" s="167" t="s">
        <v>99</v>
      </c>
      <c r="K58" s="166" t="s">
        <v>282</v>
      </c>
      <c r="L58" s="73" t="s">
        <v>98</v>
      </c>
      <c r="M58" s="167" t="s">
        <v>299</v>
      </c>
      <c r="N58" s="166" t="s">
        <v>323</v>
      </c>
      <c r="O58" s="157" t="s">
        <v>307</v>
      </c>
      <c r="P58" s="184" t="s">
        <v>327</v>
      </c>
    </row>
    <row r="59" spans="1:16" x14ac:dyDescent="0.25">
      <c r="A59" s="189" t="s">
        <v>348</v>
      </c>
      <c r="B59" s="166" t="s">
        <v>57</v>
      </c>
      <c r="C59" s="73" t="s">
        <v>56</v>
      </c>
      <c r="D59" s="167" t="s">
        <v>63</v>
      </c>
      <c r="E59" s="166" t="s">
        <v>67</v>
      </c>
      <c r="F59" s="73" t="s">
        <v>265</v>
      </c>
      <c r="G59" s="167" t="s">
        <v>92</v>
      </c>
      <c r="H59" s="166" t="s">
        <v>160</v>
      </c>
      <c r="I59" s="73" t="s">
        <v>94</v>
      </c>
      <c r="J59" s="167" t="s">
        <v>162</v>
      </c>
      <c r="K59" s="166" t="s">
        <v>293</v>
      </c>
      <c r="L59" s="73" t="s">
        <v>281</v>
      </c>
      <c r="M59" s="167" t="s">
        <v>169</v>
      </c>
      <c r="N59" s="166" t="s">
        <v>320</v>
      </c>
      <c r="O59" s="157" t="s">
        <v>324</v>
      </c>
      <c r="P59" s="184" t="s">
        <v>332</v>
      </c>
    </row>
    <row r="60" spans="1:16" x14ac:dyDescent="0.25">
      <c r="A60" s="189" t="s">
        <v>129</v>
      </c>
      <c r="B60" s="166" t="s">
        <v>68</v>
      </c>
      <c r="C60" s="73" t="s">
        <v>63</v>
      </c>
      <c r="D60" s="167" t="s">
        <v>76</v>
      </c>
      <c r="E60" s="166" t="s">
        <v>158</v>
      </c>
      <c r="F60" s="73" t="s">
        <v>92</v>
      </c>
      <c r="G60" s="167" t="s">
        <v>265</v>
      </c>
      <c r="H60" s="166" t="s">
        <v>160</v>
      </c>
      <c r="I60" s="73" t="s">
        <v>267</v>
      </c>
      <c r="J60" s="167" t="s">
        <v>255</v>
      </c>
      <c r="K60" s="166" t="s">
        <v>98</v>
      </c>
      <c r="L60" s="73" t="s">
        <v>281</v>
      </c>
      <c r="M60" s="167" t="s">
        <v>293</v>
      </c>
      <c r="N60" s="166" t="s">
        <v>327</v>
      </c>
      <c r="O60" s="157" t="s">
        <v>306</v>
      </c>
      <c r="P60" s="184" t="s">
        <v>308</v>
      </c>
    </row>
    <row r="61" spans="1:16" x14ac:dyDescent="0.25">
      <c r="A61" s="189" t="s">
        <v>141</v>
      </c>
      <c r="B61" s="166" t="s">
        <v>63</v>
      </c>
      <c r="C61" s="73" t="s">
        <v>78</v>
      </c>
      <c r="D61" s="167" t="s">
        <v>81</v>
      </c>
      <c r="E61" s="166" t="s">
        <v>158</v>
      </c>
      <c r="F61" s="73" t="s">
        <v>540</v>
      </c>
      <c r="G61" s="167" t="s">
        <v>265</v>
      </c>
      <c r="H61" s="166" t="s">
        <v>160</v>
      </c>
      <c r="I61" s="73" t="s">
        <v>165</v>
      </c>
      <c r="J61" s="167" t="s">
        <v>255</v>
      </c>
      <c r="K61" s="166" t="s">
        <v>98</v>
      </c>
      <c r="L61" s="73" t="s">
        <v>302</v>
      </c>
      <c r="M61" s="167" t="s">
        <v>301</v>
      </c>
      <c r="N61" s="166" t="s">
        <v>307</v>
      </c>
      <c r="O61" s="157" t="s">
        <v>308</v>
      </c>
      <c r="P61" s="184" t="s">
        <v>323</v>
      </c>
    </row>
    <row r="62" spans="1:16" x14ac:dyDescent="0.25">
      <c r="A62" s="189" t="s">
        <v>120</v>
      </c>
      <c r="B62" s="166" t="s">
        <v>63</v>
      </c>
      <c r="C62" s="73" t="s">
        <v>83</v>
      </c>
      <c r="D62" s="167" t="s">
        <v>542</v>
      </c>
      <c r="E62" s="166" t="s">
        <v>158</v>
      </c>
      <c r="F62" s="73" t="s">
        <v>263</v>
      </c>
      <c r="G62" s="167" t="s">
        <v>265</v>
      </c>
      <c r="H62" s="166" t="s">
        <v>160</v>
      </c>
      <c r="I62" s="73" t="s">
        <v>93</v>
      </c>
      <c r="J62" s="167" t="s">
        <v>87</v>
      </c>
      <c r="K62" s="166" t="s">
        <v>290</v>
      </c>
      <c r="L62" s="73" t="s">
        <v>281</v>
      </c>
      <c r="M62" s="167" t="s">
        <v>287</v>
      </c>
      <c r="N62" s="166" t="s">
        <v>308</v>
      </c>
      <c r="O62" s="157" t="s">
        <v>319</v>
      </c>
      <c r="P62" s="184" t="s">
        <v>173</v>
      </c>
    </row>
    <row r="63" spans="1:16" x14ac:dyDescent="0.25">
      <c r="A63" s="189" t="s">
        <v>202</v>
      </c>
      <c r="B63" s="166" t="s">
        <v>68</v>
      </c>
      <c r="C63" s="73" t="s">
        <v>57</v>
      </c>
      <c r="D63" s="167" t="s">
        <v>83</v>
      </c>
      <c r="E63" s="166" t="s">
        <v>84</v>
      </c>
      <c r="F63" s="73" t="s">
        <v>265</v>
      </c>
      <c r="G63" s="167" t="s">
        <v>92</v>
      </c>
      <c r="H63" s="166" t="s">
        <v>160</v>
      </c>
      <c r="I63" s="73" t="s">
        <v>279</v>
      </c>
      <c r="J63" s="167" t="s">
        <v>165</v>
      </c>
      <c r="K63" s="166" t="s">
        <v>283</v>
      </c>
      <c r="L63" s="73" t="s">
        <v>281</v>
      </c>
      <c r="M63" s="167" t="s">
        <v>298</v>
      </c>
      <c r="N63" s="166" t="s">
        <v>327</v>
      </c>
      <c r="O63" s="157" t="s">
        <v>326</v>
      </c>
      <c r="P63" s="184" t="s">
        <v>325</v>
      </c>
    </row>
    <row r="64" spans="1:16" x14ac:dyDescent="0.25">
      <c r="A64" s="189" t="s">
        <v>466</v>
      </c>
      <c r="B64" s="166" t="s">
        <v>68</v>
      </c>
      <c r="C64" s="73" t="s">
        <v>57</v>
      </c>
      <c r="D64" s="167" t="s">
        <v>63</v>
      </c>
      <c r="E64" s="166" t="s">
        <v>261</v>
      </c>
      <c r="F64" s="73" t="s">
        <v>97</v>
      </c>
      <c r="G64" s="167" t="s">
        <v>156</v>
      </c>
      <c r="H64" s="166" t="s">
        <v>270</v>
      </c>
      <c r="I64" s="73" t="s">
        <v>267</v>
      </c>
      <c r="J64" s="167" t="s">
        <v>94</v>
      </c>
      <c r="K64" s="166" t="s">
        <v>293</v>
      </c>
      <c r="L64" s="73" t="s">
        <v>289</v>
      </c>
      <c r="M64" s="167" t="s">
        <v>283</v>
      </c>
      <c r="N64" s="166" t="s">
        <v>323</v>
      </c>
      <c r="O64" s="157" t="s">
        <v>326</v>
      </c>
      <c r="P64" s="184" t="s">
        <v>325</v>
      </c>
    </row>
    <row r="65" spans="1:16" x14ac:dyDescent="0.25">
      <c r="A65" s="189" t="s">
        <v>467</v>
      </c>
      <c r="B65" s="166" t="s">
        <v>68</v>
      </c>
      <c r="C65" s="73" t="s">
        <v>83</v>
      </c>
      <c r="D65" s="167" t="s">
        <v>78</v>
      </c>
      <c r="E65" s="166" t="s">
        <v>261</v>
      </c>
      <c r="F65" s="73" t="s">
        <v>262</v>
      </c>
      <c r="G65" s="167" t="s">
        <v>97</v>
      </c>
      <c r="H65" s="166" t="s">
        <v>270</v>
      </c>
      <c r="I65" s="73" t="s">
        <v>267</v>
      </c>
      <c r="J65" s="167" t="s">
        <v>72</v>
      </c>
      <c r="K65" s="166" t="s">
        <v>290</v>
      </c>
      <c r="L65" s="73" t="s">
        <v>98</v>
      </c>
      <c r="M65" s="167" t="s">
        <v>283</v>
      </c>
      <c r="N65" s="166" t="s">
        <v>323</v>
      </c>
      <c r="O65" s="157" t="s">
        <v>305</v>
      </c>
      <c r="P65" s="184" t="s">
        <v>326</v>
      </c>
    </row>
    <row r="66" spans="1:16" x14ac:dyDescent="0.25">
      <c r="A66" s="189" t="s">
        <v>371</v>
      </c>
      <c r="B66" s="166" t="s">
        <v>68</v>
      </c>
      <c r="C66" s="73" t="s">
        <v>52</v>
      </c>
      <c r="D66" s="167" t="s">
        <v>55</v>
      </c>
      <c r="E66" s="166" t="s">
        <v>92</v>
      </c>
      <c r="F66" s="73" t="s">
        <v>80</v>
      </c>
      <c r="G66" s="167" t="s">
        <v>265</v>
      </c>
      <c r="H66" s="166" t="s">
        <v>94</v>
      </c>
      <c r="I66" s="73" t="s">
        <v>271</v>
      </c>
      <c r="J66" s="167" t="s">
        <v>279</v>
      </c>
      <c r="K66" s="166" t="s">
        <v>297</v>
      </c>
      <c r="L66" s="73" t="s">
        <v>98</v>
      </c>
      <c r="M66" s="167" t="s">
        <v>281</v>
      </c>
      <c r="N66" s="166" t="s">
        <v>318</v>
      </c>
      <c r="O66" s="157" t="s">
        <v>319</v>
      </c>
      <c r="P66" s="184" t="s">
        <v>308</v>
      </c>
    </row>
    <row r="67" spans="1:16" x14ac:dyDescent="0.25">
      <c r="A67" s="189" t="s">
        <v>126</v>
      </c>
      <c r="B67" s="166" t="s">
        <v>65</v>
      </c>
      <c r="C67" s="73" t="s">
        <v>542</v>
      </c>
      <c r="D67" s="167" t="s">
        <v>62</v>
      </c>
      <c r="E67" s="166" t="s">
        <v>59</v>
      </c>
      <c r="F67" s="73" t="s">
        <v>50</v>
      </c>
      <c r="G67" s="167" t="s">
        <v>91</v>
      </c>
      <c r="H67" s="166" t="s">
        <v>161</v>
      </c>
      <c r="I67" s="73" t="s">
        <v>93</v>
      </c>
      <c r="J67" s="167" t="s">
        <v>157</v>
      </c>
      <c r="K67" s="166" t="s">
        <v>98</v>
      </c>
      <c r="L67" s="73" t="s">
        <v>289</v>
      </c>
      <c r="M67" s="167" t="s">
        <v>291</v>
      </c>
      <c r="N67" s="166" t="s">
        <v>305</v>
      </c>
      <c r="O67" s="157" t="s">
        <v>325</v>
      </c>
      <c r="P67" s="184" t="s">
        <v>327</v>
      </c>
    </row>
    <row r="68" spans="1:16" x14ac:dyDescent="0.25">
      <c r="A68" s="189" t="s">
        <v>438</v>
      </c>
      <c r="B68" s="166" t="s">
        <v>68</v>
      </c>
      <c r="C68" s="73" t="s">
        <v>63</v>
      </c>
      <c r="D68" s="167" t="s">
        <v>76</v>
      </c>
      <c r="E68" s="166" t="s">
        <v>92</v>
      </c>
      <c r="F68" s="73" t="s">
        <v>264</v>
      </c>
      <c r="G68" s="167" t="s">
        <v>91</v>
      </c>
      <c r="H68" s="166" t="s">
        <v>277</v>
      </c>
      <c r="I68" s="73" t="s">
        <v>162</v>
      </c>
      <c r="J68" s="167" t="s">
        <v>273</v>
      </c>
      <c r="K68" s="166" t="s">
        <v>98</v>
      </c>
      <c r="L68" s="73" t="s">
        <v>297</v>
      </c>
      <c r="M68" s="167" t="s">
        <v>300</v>
      </c>
      <c r="N68" s="166" t="s">
        <v>323</v>
      </c>
      <c r="O68" s="157" t="s">
        <v>327</v>
      </c>
      <c r="P68" s="184" t="s">
        <v>328</v>
      </c>
    </row>
    <row r="69" spans="1:16" x14ac:dyDescent="0.25">
      <c r="A69" s="189" t="s">
        <v>214</v>
      </c>
      <c r="B69" s="166" t="s">
        <v>63</v>
      </c>
      <c r="C69" s="73" t="s">
        <v>51</v>
      </c>
      <c r="D69" s="167" t="s">
        <v>81</v>
      </c>
      <c r="E69" s="166" t="s">
        <v>92</v>
      </c>
      <c r="F69" s="73" t="s">
        <v>265</v>
      </c>
      <c r="G69" s="167" t="s">
        <v>97</v>
      </c>
      <c r="H69" s="166" t="s">
        <v>160</v>
      </c>
      <c r="I69" s="73" t="s">
        <v>162</v>
      </c>
      <c r="J69" s="167" t="s">
        <v>164</v>
      </c>
      <c r="K69" s="166" t="s">
        <v>301</v>
      </c>
      <c r="L69" s="73" t="s">
        <v>281</v>
      </c>
      <c r="M69" s="167" t="s">
        <v>288</v>
      </c>
      <c r="N69" s="166" t="s">
        <v>326</v>
      </c>
      <c r="O69" s="157" t="s">
        <v>327</v>
      </c>
      <c r="P69" s="184" t="s">
        <v>173</v>
      </c>
    </row>
    <row r="70" spans="1:16" x14ac:dyDescent="0.25">
      <c r="A70" s="189" t="s">
        <v>212</v>
      </c>
      <c r="B70" s="166" t="s">
        <v>68</v>
      </c>
      <c r="C70" s="73" t="s">
        <v>63</v>
      </c>
      <c r="D70" s="167" t="s">
        <v>58</v>
      </c>
      <c r="E70" s="166" t="s">
        <v>158</v>
      </c>
      <c r="F70" s="73" t="s">
        <v>92</v>
      </c>
      <c r="G70" s="167" t="s">
        <v>265</v>
      </c>
      <c r="H70" s="166" t="s">
        <v>160</v>
      </c>
      <c r="I70" s="73" t="s">
        <v>270</v>
      </c>
      <c r="J70" s="167" t="s">
        <v>94</v>
      </c>
      <c r="K70" s="166" t="s">
        <v>283</v>
      </c>
      <c r="L70" s="73" t="s">
        <v>295</v>
      </c>
      <c r="M70" s="167" t="s">
        <v>297</v>
      </c>
      <c r="N70" s="166" t="s">
        <v>325</v>
      </c>
      <c r="O70" s="157" t="s">
        <v>306</v>
      </c>
      <c r="P70" s="184" t="s">
        <v>322</v>
      </c>
    </row>
    <row r="71" spans="1:16" x14ac:dyDescent="0.25">
      <c r="A71" s="189" t="s">
        <v>137</v>
      </c>
      <c r="B71" s="166" t="s">
        <v>68</v>
      </c>
      <c r="C71" s="73" t="s">
        <v>63</v>
      </c>
      <c r="D71" s="167" t="s">
        <v>64</v>
      </c>
      <c r="E71" s="166" t="s">
        <v>75</v>
      </c>
      <c r="F71" s="73" t="s">
        <v>258</v>
      </c>
      <c r="G71" s="167" t="s">
        <v>82</v>
      </c>
      <c r="H71" s="166" t="s">
        <v>85</v>
      </c>
      <c r="I71" s="73" t="s">
        <v>267</v>
      </c>
      <c r="J71" s="167" t="s">
        <v>94</v>
      </c>
      <c r="K71" s="166" t="s">
        <v>287</v>
      </c>
      <c r="L71" s="73" t="s">
        <v>285</v>
      </c>
      <c r="M71" s="167" t="s">
        <v>289</v>
      </c>
      <c r="N71" s="166" t="s">
        <v>327</v>
      </c>
      <c r="O71" s="157" t="s">
        <v>305</v>
      </c>
      <c r="P71" s="184" t="s">
        <v>331</v>
      </c>
    </row>
    <row r="72" spans="1:16" x14ac:dyDescent="0.25">
      <c r="A72" s="189" t="s">
        <v>133</v>
      </c>
      <c r="B72" s="166" t="s">
        <v>68</v>
      </c>
      <c r="C72" s="73" t="s">
        <v>57</v>
      </c>
      <c r="D72" s="167" t="s">
        <v>55</v>
      </c>
      <c r="E72" s="166" t="s">
        <v>80</v>
      </c>
      <c r="F72" s="73" t="s">
        <v>91</v>
      </c>
      <c r="G72" s="167" t="s">
        <v>84</v>
      </c>
      <c r="H72" s="166" t="s">
        <v>93</v>
      </c>
      <c r="I72" s="73" t="s">
        <v>165</v>
      </c>
      <c r="J72" s="167" t="s">
        <v>251</v>
      </c>
      <c r="K72" s="166" t="s">
        <v>98</v>
      </c>
      <c r="L72" s="73" t="s">
        <v>289</v>
      </c>
      <c r="M72" s="167" t="s">
        <v>90</v>
      </c>
      <c r="N72" s="166" t="s">
        <v>305</v>
      </c>
      <c r="O72" s="157" t="s">
        <v>308</v>
      </c>
      <c r="P72" s="184" t="s">
        <v>304</v>
      </c>
    </row>
    <row r="73" spans="1:16" x14ac:dyDescent="0.25">
      <c r="A73" s="189" t="s">
        <v>134</v>
      </c>
      <c r="B73" s="166" t="s">
        <v>78</v>
      </c>
      <c r="C73" s="73" t="s">
        <v>83</v>
      </c>
      <c r="D73" s="167" t="s">
        <v>542</v>
      </c>
      <c r="E73" s="166" t="s">
        <v>263</v>
      </c>
      <c r="F73" s="73" t="s">
        <v>540</v>
      </c>
      <c r="G73" s="167" t="s">
        <v>158</v>
      </c>
      <c r="H73" s="166" t="s">
        <v>162</v>
      </c>
      <c r="I73" s="73" t="s">
        <v>267</v>
      </c>
      <c r="J73" s="167" t="s">
        <v>94</v>
      </c>
      <c r="K73" s="166" t="s">
        <v>98</v>
      </c>
      <c r="L73" s="73" t="s">
        <v>301</v>
      </c>
      <c r="M73" s="167" t="s">
        <v>291</v>
      </c>
      <c r="N73" s="166" t="s">
        <v>304</v>
      </c>
      <c r="O73" s="157" t="s">
        <v>308</v>
      </c>
      <c r="P73" s="184" t="s">
        <v>327</v>
      </c>
    </row>
    <row r="74" spans="1:16" x14ac:dyDescent="0.25">
      <c r="A74" s="189" t="s">
        <v>135</v>
      </c>
      <c r="B74" s="166" t="s">
        <v>52</v>
      </c>
      <c r="C74" s="73" t="s">
        <v>60</v>
      </c>
      <c r="D74" s="167" t="s">
        <v>64</v>
      </c>
      <c r="E74" s="166" t="s">
        <v>70</v>
      </c>
      <c r="F74" s="73" t="s">
        <v>91</v>
      </c>
      <c r="G74" s="167" t="s">
        <v>97</v>
      </c>
      <c r="H74" s="166" t="s">
        <v>94</v>
      </c>
      <c r="I74" s="73" t="s">
        <v>157</v>
      </c>
      <c r="J74" s="167" t="s">
        <v>164</v>
      </c>
      <c r="K74" s="166" t="s">
        <v>287</v>
      </c>
      <c r="L74" s="73" t="s">
        <v>289</v>
      </c>
      <c r="M74" s="167" t="s">
        <v>169</v>
      </c>
      <c r="N74" s="166" t="s">
        <v>309</v>
      </c>
      <c r="O74" s="157" t="s">
        <v>308</v>
      </c>
      <c r="P74" s="184" t="s">
        <v>327</v>
      </c>
    </row>
    <row r="75" spans="1:16" x14ac:dyDescent="0.25">
      <c r="A75" s="189" t="s">
        <v>124</v>
      </c>
      <c r="B75" s="166" t="s">
        <v>65</v>
      </c>
      <c r="C75" s="73" t="s">
        <v>57</v>
      </c>
      <c r="D75" s="167" t="s">
        <v>63</v>
      </c>
      <c r="E75" s="166" t="s">
        <v>158</v>
      </c>
      <c r="F75" s="73" t="s">
        <v>263</v>
      </c>
      <c r="G75" s="167" t="s">
        <v>91</v>
      </c>
      <c r="H75" s="166" t="s">
        <v>267</v>
      </c>
      <c r="I75" s="73" t="s">
        <v>96</v>
      </c>
      <c r="J75" s="167" t="s">
        <v>72</v>
      </c>
      <c r="K75" s="166" t="s">
        <v>293</v>
      </c>
      <c r="L75" s="73" t="s">
        <v>281</v>
      </c>
      <c r="M75" s="167" t="s">
        <v>169</v>
      </c>
      <c r="N75" s="166" t="s">
        <v>305</v>
      </c>
      <c r="O75" s="157" t="s">
        <v>326</v>
      </c>
      <c r="P75" s="184" t="s">
        <v>311</v>
      </c>
    </row>
    <row r="76" spans="1:16" x14ac:dyDescent="0.25">
      <c r="A76" s="189" t="s">
        <v>188</v>
      </c>
      <c r="B76" s="166" t="s">
        <v>68</v>
      </c>
      <c r="C76" s="73" t="s">
        <v>55</v>
      </c>
      <c r="D76" s="167" t="s">
        <v>63</v>
      </c>
      <c r="E76" s="166" t="s">
        <v>158</v>
      </c>
      <c r="F76" s="73" t="s">
        <v>91</v>
      </c>
      <c r="G76" s="167" t="s">
        <v>97</v>
      </c>
      <c r="H76" s="166" t="s">
        <v>160</v>
      </c>
      <c r="I76" s="73" t="s">
        <v>267</v>
      </c>
      <c r="J76" s="167" t="s">
        <v>270</v>
      </c>
      <c r="K76" s="166" t="s">
        <v>98</v>
      </c>
      <c r="L76" s="73" t="s">
        <v>289</v>
      </c>
      <c r="M76" s="167" t="s">
        <v>259</v>
      </c>
      <c r="N76" s="166" t="s">
        <v>305</v>
      </c>
      <c r="O76" s="157" t="s">
        <v>308</v>
      </c>
      <c r="P76" s="184" t="s">
        <v>327</v>
      </c>
    </row>
    <row r="77" spans="1:16" x14ac:dyDescent="0.25">
      <c r="A77" s="189" t="s">
        <v>343</v>
      </c>
      <c r="B77" s="166" t="s">
        <v>68</v>
      </c>
      <c r="C77" s="73" t="s">
        <v>51</v>
      </c>
      <c r="D77" s="167" t="s">
        <v>542</v>
      </c>
      <c r="E77" s="166" t="s">
        <v>70</v>
      </c>
      <c r="F77" s="73" t="s">
        <v>97</v>
      </c>
      <c r="G77" s="167" t="s">
        <v>82</v>
      </c>
      <c r="H77" s="166" t="s">
        <v>85</v>
      </c>
      <c r="I77" s="73" t="s">
        <v>270</v>
      </c>
      <c r="J77" s="167" t="s">
        <v>161</v>
      </c>
      <c r="K77" s="166" t="s">
        <v>98</v>
      </c>
      <c r="L77" s="73" t="s">
        <v>285</v>
      </c>
      <c r="M77" s="167" t="s">
        <v>169</v>
      </c>
      <c r="N77" s="166" t="s">
        <v>327</v>
      </c>
      <c r="O77" s="157" t="s">
        <v>308</v>
      </c>
      <c r="P77" s="184" t="s">
        <v>309</v>
      </c>
    </row>
    <row r="78" spans="1:16" x14ac:dyDescent="0.25">
      <c r="A78" s="189" t="s">
        <v>498</v>
      </c>
      <c r="B78" s="166" t="s">
        <v>68</v>
      </c>
      <c r="C78" s="73" t="s">
        <v>55</v>
      </c>
      <c r="D78" s="167" t="s">
        <v>63</v>
      </c>
      <c r="E78" s="166" t="s">
        <v>158</v>
      </c>
      <c r="F78" s="73" t="s">
        <v>258</v>
      </c>
      <c r="G78" s="167" t="s">
        <v>97</v>
      </c>
      <c r="H78" s="166" t="s">
        <v>160</v>
      </c>
      <c r="I78" s="73" t="s">
        <v>341</v>
      </c>
      <c r="J78" s="167" t="s">
        <v>273</v>
      </c>
      <c r="K78" s="166" t="s">
        <v>172</v>
      </c>
      <c r="L78" s="73" t="s">
        <v>295</v>
      </c>
      <c r="M78" s="167" t="s">
        <v>298</v>
      </c>
      <c r="N78" s="166" t="s">
        <v>307</v>
      </c>
      <c r="O78" s="157" t="s">
        <v>319</v>
      </c>
      <c r="P78" s="184" t="s">
        <v>308</v>
      </c>
    </row>
    <row r="79" spans="1:16" x14ac:dyDescent="0.25">
      <c r="A79" s="189" t="s">
        <v>101</v>
      </c>
      <c r="B79" s="166" t="s">
        <v>68</v>
      </c>
      <c r="C79" s="73" t="s">
        <v>81</v>
      </c>
      <c r="D79" s="167" t="s">
        <v>63</v>
      </c>
      <c r="E79" s="166" t="s">
        <v>92</v>
      </c>
      <c r="F79" s="73" t="s">
        <v>258</v>
      </c>
      <c r="G79" s="167" t="s">
        <v>265</v>
      </c>
      <c r="H79" s="166" t="s">
        <v>161</v>
      </c>
      <c r="I79" s="73" t="s">
        <v>94</v>
      </c>
      <c r="J79" s="167" t="s">
        <v>251</v>
      </c>
      <c r="K79" s="166" t="s">
        <v>98</v>
      </c>
      <c r="L79" s="73" t="s">
        <v>281</v>
      </c>
      <c r="M79" s="167" t="s">
        <v>283</v>
      </c>
      <c r="N79" s="166" t="s">
        <v>325</v>
      </c>
      <c r="O79" s="157" t="s">
        <v>321</v>
      </c>
      <c r="P79" s="184" t="s">
        <v>306</v>
      </c>
    </row>
    <row r="80" spans="1:16" x14ac:dyDescent="0.25">
      <c r="A80" s="189" t="s">
        <v>213</v>
      </c>
      <c r="B80" s="166" t="s">
        <v>68</v>
      </c>
      <c r="C80" s="73" t="s">
        <v>51</v>
      </c>
      <c r="D80" s="167" t="s">
        <v>81</v>
      </c>
      <c r="E80" s="166" t="s">
        <v>86</v>
      </c>
      <c r="F80" s="73" t="s">
        <v>75</v>
      </c>
      <c r="G80" s="167" t="s">
        <v>91</v>
      </c>
      <c r="H80" s="166" t="s">
        <v>73</v>
      </c>
      <c r="I80" s="73" t="s">
        <v>94</v>
      </c>
      <c r="J80" s="167" t="s">
        <v>273</v>
      </c>
      <c r="K80" s="166" t="s">
        <v>293</v>
      </c>
      <c r="L80" s="73" t="s">
        <v>285</v>
      </c>
      <c r="M80" s="167" t="s">
        <v>288</v>
      </c>
      <c r="N80" s="166" t="s">
        <v>326</v>
      </c>
      <c r="O80" s="157" t="s">
        <v>305</v>
      </c>
      <c r="P80" s="184" t="s">
        <v>332</v>
      </c>
    </row>
    <row r="81" spans="1:16" x14ac:dyDescent="0.25">
      <c r="A81" s="189" t="s">
        <v>122</v>
      </c>
      <c r="B81" s="166" t="s">
        <v>68</v>
      </c>
      <c r="C81" s="73" t="s">
        <v>64</v>
      </c>
      <c r="D81" s="167" t="s">
        <v>62</v>
      </c>
      <c r="E81" s="166" t="s">
        <v>265</v>
      </c>
      <c r="F81" s="73" t="s">
        <v>88</v>
      </c>
      <c r="G81" s="167" t="s">
        <v>91</v>
      </c>
      <c r="H81" s="166" t="s">
        <v>159</v>
      </c>
      <c r="I81" s="73" t="s">
        <v>279</v>
      </c>
      <c r="J81" s="167" t="s">
        <v>165</v>
      </c>
      <c r="K81" s="166" t="s">
        <v>98</v>
      </c>
      <c r="L81" s="73" t="s">
        <v>300</v>
      </c>
      <c r="M81" s="167" t="s">
        <v>299</v>
      </c>
      <c r="N81" s="166" t="s">
        <v>327</v>
      </c>
      <c r="O81" s="157" t="s">
        <v>305</v>
      </c>
      <c r="P81" s="184" t="s">
        <v>173</v>
      </c>
    </row>
    <row r="82" spans="1:16" x14ac:dyDescent="0.25">
      <c r="A82" s="189" t="s">
        <v>136</v>
      </c>
      <c r="B82" s="166" t="s">
        <v>68</v>
      </c>
      <c r="C82" s="73" t="s">
        <v>55</v>
      </c>
      <c r="D82" s="167" t="s">
        <v>63</v>
      </c>
      <c r="E82" s="166" t="s">
        <v>80</v>
      </c>
      <c r="F82" s="73" t="s">
        <v>265</v>
      </c>
      <c r="G82" s="167" t="s">
        <v>91</v>
      </c>
      <c r="H82" s="166" t="s">
        <v>277</v>
      </c>
      <c r="I82" s="73" t="s">
        <v>94</v>
      </c>
      <c r="J82" s="167" t="s">
        <v>273</v>
      </c>
      <c r="K82" s="166" t="s">
        <v>98</v>
      </c>
      <c r="L82" s="73" t="s">
        <v>301</v>
      </c>
      <c r="M82" s="167" t="s">
        <v>288</v>
      </c>
      <c r="N82" s="166" t="s">
        <v>307</v>
      </c>
      <c r="O82" s="157" t="s">
        <v>306</v>
      </c>
      <c r="P82" s="184" t="s">
        <v>327</v>
      </c>
    </row>
    <row r="83" spans="1:16" x14ac:dyDescent="0.25">
      <c r="A83" s="189" t="s">
        <v>114</v>
      </c>
      <c r="B83" s="166" t="s">
        <v>57</v>
      </c>
      <c r="C83" s="73" t="s">
        <v>55</v>
      </c>
      <c r="D83" s="167" t="s">
        <v>63</v>
      </c>
      <c r="E83" s="166" t="s">
        <v>158</v>
      </c>
      <c r="F83" s="73" t="s">
        <v>75</v>
      </c>
      <c r="G83" s="167" t="s">
        <v>97</v>
      </c>
      <c r="H83" s="166" t="s">
        <v>160</v>
      </c>
      <c r="I83" s="73" t="s">
        <v>279</v>
      </c>
      <c r="J83" s="167" t="s">
        <v>273</v>
      </c>
      <c r="K83" s="166" t="s">
        <v>299</v>
      </c>
      <c r="L83" s="73" t="s">
        <v>290</v>
      </c>
      <c r="M83" s="167" t="s">
        <v>98</v>
      </c>
      <c r="N83" s="166" t="s">
        <v>307</v>
      </c>
      <c r="O83" s="157" t="s">
        <v>320</v>
      </c>
      <c r="P83" s="184" t="s">
        <v>314</v>
      </c>
    </row>
    <row r="84" spans="1:16" x14ac:dyDescent="0.25">
      <c r="A84" s="189" t="s">
        <v>483</v>
      </c>
      <c r="B84" s="166" t="s">
        <v>68</v>
      </c>
      <c r="C84" s="73" t="s">
        <v>51</v>
      </c>
      <c r="D84" s="167" t="s">
        <v>64</v>
      </c>
      <c r="E84" s="166" t="s">
        <v>59</v>
      </c>
      <c r="F84" s="73" t="s">
        <v>89</v>
      </c>
      <c r="G84" s="167" t="s">
        <v>97</v>
      </c>
      <c r="H84" s="166" t="s">
        <v>160</v>
      </c>
      <c r="I84" s="73" t="s">
        <v>161</v>
      </c>
      <c r="J84" s="167" t="s">
        <v>94</v>
      </c>
      <c r="K84" s="166" t="s">
        <v>294</v>
      </c>
      <c r="L84" s="73" t="s">
        <v>285</v>
      </c>
      <c r="M84" s="167" t="s">
        <v>169</v>
      </c>
      <c r="N84" s="166" t="s">
        <v>321</v>
      </c>
      <c r="O84" s="157" t="s">
        <v>319</v>
      </c>
      <c r="P84" s="184" t="s">
        <v>313</v>
      </c>
    </row>
    <row r="85" spans="1:16" x14ac:dyDescent="0.25">
      <c r="A85" s="189" t="s">
        <v>184</v>
      </c>
      <c r="B85" s="166" t="s">
        <v>57</v>
      </c>
      <c r="C85" s="73" t="s">
        <v>81</v>
      </c>
      <c r="D85" s="167" t="s">
        <v>53</v>
      </c>
      <c r="E85" s="166" t="s">
        <v>92</v>
      </c>
      <c r="F85" s="73" t="s">
        <v>75</v>
      </c>
      <c r="G85" s="167" t="s">
        <v>265</v>
      </c>
      <c r="H85" s="166" t="s">
        <v>160</v>
      </c>
      <c r="I85" s="73" t="s">
        <v>161</v>
      </c>
      <c r="J85" s="167" t="s">
        <v>251</v>
      </c>
      <c r="K85" s="166" t="s">
        <v>282</v>
      </c>
      <c r="L85" s="73" t="s">
        <v>301</v>
      </c>
      <c r="M85" s="167" t="s">
        <v>297</v>
      </c>
      <c r="N85" s="166" t="s">
        <v>327</v>
      </c>
      <c r="O85" s="157" t="s">
        <v>323</v>
      </c>
      <c r="P85" s="184" t="s">
        <v>322</v>
      </c>
    </row>
    <row r="86" spans="1:16" x14ac:dyDescent="0.25">
      <c r="A86" s="189" t="s">
        <v>185</v>
      </c>
      <c r="B86" s="166" t="s">
        <v>65</v>
      </c>
      <c r="C86" s="73" t="s">
        <v>63</v>
      </c>
      <c r="D86" s="167" t="s">
        <v>542</v>
      </c>
      <c r="E86" s="166" t="s">
        <v>92</v>
      </c>
      <c r="F86" s="73" t="s">
        <v>540</v>
      </c>
      <c r="G86" s="167" t="s">
        <v>257</v>
      </c>
      <c r="H86" s="166" t="s">
        <v>277</v>
      </c>
      <c r="I86" s="73" t="s">
        <v>160</v>
      </c>
      <c r="J86" s="167" t="s">
        <v>162</v>
      </c>
      <c r="K86" s="166" t="s">
        <v>293</v>
      </c>
      <c r="L86" s="73" t="s">
        <v>289</v>
      </c>
      <c r="M86" s="167" t="s">
        <v>169</v>
      </c>
      <c r="N86" s="166" t="s">
        <v>308</v>
      </c>
      <c r="O86" s="157" t="s">
        <v>324</v>
      </c>
      <c r="P86" s="184" t="s">
        <v>320</v>
      </c>
    </row>
    <row r="87" spans="1:16" x14ac:dyDescent="0.25">
      <c r="A87" s="189" t="s">
        <v>546</v>
      </c>
      <c r="B87" s="166" t="s">
        <v>68</v>
      </c>
      <c r="C87" s="73" t="s">
        <v>51</v>
      </c>
      <c r="D87" s="167" t="s">
        <v>63</v>
      </c>
      <c r="E87" s="166" t="s">
        <v>82</v>
      </c>
      <c r="F87" s="73" t="s">
        <v>91</v>
      </c>
      <c r="G87" s="167" t="s">
        <v>97</v>
      </c>
      <c r="H87" s="166" t="s">
        <v>73</v>
      </c>
      <c r="I87" s="73" t="s">
        <v>94</v>
      </c>
      <c r="J87" s="167" t="s">
        <v>87</v>
      </c>
      <c r="K87" s="166" t="s">
        <v>299</v>
      </c>
      <c r="L87" s="73" t="s">
        <v>98</v>
      </c>
      <c r="M87" s="167" t="s">
        <v>300</v>
      </c>
      <c r="N87" s="166" t="s">
        <v>321</v>
      </c>
      <c r="O87" s="157" t="s">
        <v>318</v>
      </c>
      <c r="P87" s="184" t="s">
        <v>320</v>
      </c>
    </row>
    <row r="88" spans="1:16" x14ac:dyDescent="0.25">
      <c r="A88" s="189" t="s">
        <v>402</v>
      </c>
      <c r="B88" s="166" t="s">
        <v>63</v>
      </c>
      <c r="C88" s="73" t="s">
        <v>52</v>
      </c>
      <c r="D88" s="167" t="s">
        <v>78</v>
      </c>
      <c r="E88" s="166" t="s">
        <v>265</v>
      </c>
      <c r="F88" s="73" t="s">
        <v>258</v>
      </c>
      <c r="G88" s="167" t="s">
        <v>91</v>
      </c>
      <c r="H88" s="166" t="s">
        <v>85</v>
      </c>
      <c r="I88" s="73" t="s">
        <v>94</v>
      </c>
      <c r="J88" s="167" t="s">
        <v>93</v>
      </c>
      <c r="K88" s="166" t="s">
        <v>98</v>
      </c>
      <c r="L88" s="73" t="s">
        <v>299</v>
      </c>
      <c r="M88" s="167" t="s">
        <v>281</v>
      </c>
      <c r="N88" s="166" t="s">
        <v>307</v>
      </c>
      <c r="O88" s="157" t="s">
        <v>319</v>
      </c>
      <c r="P88" s="184" t="s">
        <v>308</v>
      </c>
    </row>
    <row r="89" spans="1:16" x14ac:dyDescent="0.25">
      <c r="A89" s="189" t="s">
        <v>403</v>
      </c>
      <c r="B89" s="166" t="s">
        <v>57</v>
      </c>
      <c r="C89" s="73" t="s">
        <v>55</v>
      </c>
      <c r="D89" s="167" t="s">
        <v>542</v>
      </c>
      <c r="E89" s="166" t="s">
        <v>265</v>
      </c>
      <c r="F89" s="73" t="s">
        <v>75</v>
      </c>
      <c r="G89" s="167" t="s">
        <v>166</v>
      </c>
      <c r="H89" s="166" t="s">
        <v>270</v>
      </c>
      <c r="I89" s="73" t="s">
        <v>267</v>
      </c>
      <c r="J89" s="167" t="s">
        <v>87</v>
      </c>
      <c r="K89" s="166" t="s">
        <v>98</v>
      </c>
      <c r="L89" s="73" t="s">
        <v>299</v>
      </c>
      <c r="M89" s="167" t="s">
        <v>289</v>
      </c>
      <c r="N89" s="166" t="s">
        <v>324</v>
      </c>
      <c r="O89" s="157" t="s">
        <v>306</v>
      </c>
      <c r="P89" s="184" t="s">
        <v>322</v>
      </c>
    </row>
    <row r="90" spans="1:16" x14ac:dyDescent="0.25">
      <c r="A90" s="189" t="s">
        <v>508</v>
      </c>
      <c r="B90" s="166" t="s">
        <v>68</v>
      </c>
      <c r="C90" s="73" t="s">
        <v>57</v>
      </c>
      <c r="D90" s="167" t="s">
        <v>63</v>
      </c>
      <c r="E90" s="166" t="s">
        <v>263</v>
      </c>
      <c r="F90" s="73" t="s">
        <v>91</v>
      </c>
      <c r="G90" s="167" t="s">
        <v>265</v>
      </c>
      <c r="H90" s="166" t="s">
        <v>160</v>
      </c>
      <c r="I90" s="73" t="s">
        <v>269</v>
      </c>
      <c r="J90" s="167" t="s">
        <v>273</v>
      </c>
      <c r="K90" s="166" t="s">
        <v>167</v>
      </c>
      <c r="L90" s="73" t="s">
        <v>98</v>
      </c>
      <c r="M90" s="167" t="s">
        <v>283</v>
      </c>
      <c r="N90" s="166" t="s">
        <v>332</v>
      </c>
      <c r="O90" s="157" t="s">
        <v>327</v>
      </c>
      <c r="P90" s="184" t="s">
        <v>330</v>
      </c>
    </row>
    <row r="91" spans="1:16" x14ac:dyDescent="0.25">
      <c r="A91" s="189" t="s">
        <v>233</v>
      </c>
      <c r="B91" s="166" t="s">
        <v>65</v>
      </c>
      <c r="C91" s="73" t="s">
        <v>57</v>
      </c>
      <c r="D91" s="167" t="s">
        <v>63</v>
      </c>
      <c r="E91" s="166" t="s">
        <v>158</v>
      </c>
      <c r="F91" s="73" t="s">
        <v>263</v>
      </c>
      <c r="G91" s="167" t="s">
        <v>75</v>
      </c>
      <c r="H91" s="166" t="s">
        <v>160</v>
      </c>
      <c r="I91" s="73" t="s">
        <v>279</v>
      </c>
      <c r="J91" s="167" t="s">
        <v>273</v>
      </c>
      <c r="K91" s="166" t="s">
        <v>285</v>
      </c>
      <c r="L91" s="73" t="s">
        <v>290</v>
      </c>
      <c r="M91" s="167" t="s">
        <v>293</v>
      </c>
      <c r="N91" s="166" t="s">
        <v>320</v>
      </c>
      <c r="O91" s="157" t="s">
        <v>306</v>
      </c>
      <c r="P91" s="184" t="s">
        <v>327</v>
      </c>
    </row>
    <row r="92" spans="1:16" x14ac:dyDescent="0.25">
      <c r="A92" s="189" t="s">
        <v>198</v>
      </c>
      <c r="B92" s="166" t="s">
        <v>68</v>
      </c>
      <c r="C92" s="73" t="s">
        <v>542</v>
      </c>
      <c r="D92" s="167" t="s">
        <v>63</v>
      </c>
      <c r="E92" s="166" t="s">
        <v>265</v>
      </c>
      <c r="F92" s="73" t="s">
        <v>88</v>
      </c>
      <c r="G92" s="167" t="s">
        <v>540</v>
      </c>
      <c r="H92" s="166" t="s">
        <v>85</v>
      </c>
      <c r="I92" s="73" t="s">
        <v>94</v>
      </c>
      <c r="J92" s="167" t="s">
        <v>87</v>
      </c>
      <c r="K92" s="166" t="s">
        <v>98</v>
      </c>
      <c r="L92" s="73" t="s">
        <v>289</v>
      </c>
      <c r="M92" s="167" t="s">
        <v>297</v>
      </c>
      <c r="N92" s="166" t="s">
        <v>320</v>
      </c>
      <c r="O92" s="157" t="s">
        <v>321</v>
      </c>
      <c r="P92" s="184" t="s">
        <v>314</v>
      </c>
    </row>
    <row r="93" spans="1:16" x14ac:dyDescent="0.25">
      <c r="A93" s="189" t="s">
        <v>121</v>
      </c>
      <c r="B93" s="166" t="s">
        <v>68</v>
      </c>
      <c r="C93" s="73" t="s">
        <v>65</v>
      </c>
      <c r="D93" s="167" t="s">
        <v>63</v>
      </c>
      <c r="E93" s="166" t="s">
        <v>82</v>
      </c>
      <c r="F93" s="73" t="s">
        <v>171</v>
      </c>
      <c r="G93" s="167" t="s">
        <v>156</v>
      </c>
      <c r="H93" s="166" t="s">
        <v>277</v>
      </c>
      <c r="I93" s="73" t="s">
        <v>94</v>
      </c>
      <c r="J93" s="167" t="s">
        <v>270</v>
      </c>
      <c r="K93" s="166" t="s">
        <v>290</v>
      </c>
      <c r="L93" s="73" t="s">
        <v>289</v>
      </c>
      <c r="M93" s="167" t="s">
        <v>259</v>
      </c>
      <c r="N93" s="166" t="s">
        <v>309</v>
      </c>
      <c r="O93" s="157" t="s">
        <v>319</v>
      </c>
      <c r="P93" s="184" t="s">
        <v>328</v>
      </c>
    </row>
    <row r="94" spans="1:16" x14ac:dyDescent="0.25">
      <c r="A94" s="189" t="s">
        <v>229</v>
      </c>
      <c r="B94" s="166" t="s">
        <v>55</v>
      </c>
      <c r="C94" s="73" t="s">
        <v>57</v>
      </c>
      <c r="D94" s="167" t="s">
        <v>63</v>
      </c>
      <c r="E94" s="166" t="s">
        <v>158</v>
      </c>
      <c r="F94" s="73" t="s">
        <v>263</v>
      </c>
      <c r="G94" s="167" t="s">
        <v>80</v>
      </c>
      <c r="H94" s="166" t="s">
        <v>85</v>
      </c>
      <c r="I94" s="73" t="s">
        <v>94</v>
      </c>
      <c r="J94" s="167" t="s">
        <v>87</v>
      </c>
      <c r="K94" s="166" t="s">
        <v>292</v>
      </c>
      <c r="L94" s="73" t="s">
        <v>289</v>
      </c>
      <c r="M94" s="167" t="s">
        <v>98</v>
      </c>
      <c r="N94" s="166" t="s">
        <v>307</v>
      </c>
      <c r="O94" s="157" t="s">
        <v>324</v>
      </c>
      <c r="P94" s="184" t="s">
        <v>308</v>
      </c>
    </row>
    <row r="95" spans="1:16" x14ac:dyDescent="0.25">
      <c r="A95" s="189" t="s">
        <v>230</v>
      </c>
      <c r="B95" s="166" t="s">
        <v>68</v>
      </c>
      <c r="C95" s="73" t="s">
        <v>63</v>
      </c>
      <c r="D95" s="167" t="s">
        <v>52</v>
      </c>
      <c r="E95" s="166" t="s">
        <v>59</v>
      </c>
      <c r="F95" s="73" t="s">
        <v>89</v>
      </c>
      <c r="G95" s="167" t="s">
        <v>91</v>
      </c>
      <c r="H95" s="166" t="s">
        <v>275</v>
      </c>
      <c r="I95" s="73" t="s">
        <v>160</v>
      </c>
      <c r="J95" s="167" t="s">
        <v>273</v>
      </c>
      <c r="K95" s="166" t="s">
        <v>302</v>
      </c>
      <c r="L95" s="73" t="s">
        <v>299</v>
      </c>
      <c r="M95" s="167" t="s">
        <v>284</v>
      </c>
      <c r="N95" s="166" t="s">
        <v>326</v>
      </c>
      <c r="O95" s="157" t="s">
        <v>303</v>
      </c>
      <c r="P95" s="184" t="s">
        <v>314</v>
      </c>
    </row>
    <row r="96" spans="1:16" x14ac:dyDescent="0.25">
      <c r="A96" s="189" t="s">
        <v>178</v>
      </c>
      <c r="B96" s="166" t="s">
        <v>63</v>
      </c>
      <c r="C96" s="73" t="s">
        <v>65</v>
      </c>
      <c r="D96" s="167" t="s">
        <v>83</v>
      </c>
      <c r="E96" s="166" t="s">
        <v>59</v>
      </c>
      <c r="F96" s="73" t="s">
        <v>265</v>
      </c>
      <c r="G96" s="167" t="s">
        <v>82</v>
      </c>
      <c r="H96" s="166" t="s">
        <v>160</v>
      </c>
      <c r="I96" s="73" t="s">
        <v>94</v>
      </c>
      <c r="J96" s="167" t="s">
        <v>255</v>
      </c>
      <c r="K96" s="166" t="s">
        <v>98</v>
      </c>
      <c r="L96" s="73" t="s">
        <v>281</v>
      </c>
      <c r="M96" s="167" t="s">
        <v>284</v>
      </c>
      <c r="N96" s="166" t="s">
        <v>326</v>
      </c>
      <c r="O96" s="157" t="s">
        <v>319</v>
      </c>
      <c r="P96" s="184" t="s">
        <v>307</v>
      </c>
    </row>
    <row r="97" spans="1:16" x14ac:dyDescent="0.25">
      <c r="A97" s="189" t="s">
        <v>111</v>
      </c>
      <c r="B97" s="166" t="s">
        <v>57</v>
      </c>
      <c r="C97" s="73" t="s">
        <v>52</v>
      </c>
      <c r="D97" s="167" t="s">
        <v>58</v>
      </c>
      <c r="E97" s="166" t="s">
        <v>265</v>
      </c>
      <c r="F97" s="73" t="s">
        <v>540</v>
      </c>
      <c r="G97" s="167" t="s">
        <v>91</v>
      </c>
      <c r="H97" s="166" t="s">
        <v>160</v>
      </c>
      <c r="I97" s="73" t="s">
        <v>270</v>
      </c>
      <c r="J97" s="167" t="s">
        <v>94</v>
      </c>
      <c r="K97" s="166" t="s">
        <v>281</v>
      </c>
      <c r="L97" s="73" t="s">
        <v>280</v>
      </c>
      <c r="M97" s="167" t="s">
        <v>298</v>
      </c>
      <c r="N97" s="166" t="s">
        <v>304</v>
      </c>
      <c r="O97" s="157" t="s">
        <v>319</v>
      </c>
      <c r="P97" s="184" t="s">
        <v>313</v>
      </c>
    </row>
    <row r="98" spans="1:16" x14ac:dyDescent="0.25">
      <c r="A98" s="189" t="s">
        <v>495</v>
      </c>
      <c r="B98" s="166" t="s">
        <v>68</v>
      </c>
      <c r="C98" s="73" t="s">
        <v>83</v>
      </c>
      <c r="D98" s="167" t="s">
        <v>63</v>
      </c>
      <c r="E98" s="166" t="s">
        <v>70</v>
      </c>
      <c r="F98" s="73" t="s">
        <v>59</v>
      </c>
      <c r="G98" s="167" t="s">
        <v>265</v>
      </c>
      <c r="H98" s="166" t="s">
        <v>160</v>
      </c>
      <c r="I98" s="73" t="s">
        <v>162</v>
      </c>
      <c r="J98" s="167" t="s">
        <v>273</v>
      </c>
      <c r="K98" s="166" t="s">
        <v>302</v>
      </c>
      <c r="L98" s="73" t="s">
        <v>285</v>
      </c>
      <c r="M98" s="167" t="s">
        <v>280</v>
      </c>
      <c r="N98" s="166" t="s">
        <v>306</v>
      </c>
      <c r="O98" s="157" t="s">
        <v>319</v>
      </c>
      <c r="P98" s="184" t="s">
        <v>313</v>
      </c>
    </row>
    <row r="99" spans="1:16" x14ac:dyDescent="0.25">
      <c r="A99" s="189" t="s">
        <v>177</v>
      </c>
      <c r="B99" s="166" t="s">
        <v>55</v>
      </c>
      <c r="C99" s="73" t="s">
        <v>83</v>
      </c>
      <c r="D99" s="167" t="s">
        <v>63</v>
      </c>
      <c r="E99" s="166" t="s">
        <v>80</v>
      </c>
      <c r="F99" s="73" t="s">
        <v>540</v>
      </c>
      <c r="G99" s="167" t="s">
        <v>91</v>
      </c>
      <c r="H99" s="166" t="s">
        <v>165</v>
      </c>
      <c r="I99" s="73" t="s">
        <v>279</v>
      </c>
      <c r="J99" s="167" t="s">
        <v>94</v>
      </c>
      <c r="K99" s="166" t="s">
        <v>285</v>
      </c>
      <c r="L99" s="73" t="s">
        <v>300</v>
      </c>
      <c r="M99" s="167" t="s">
        <v>298</v>
      </c>
      <c r="N99" s="166" t="s">
        <v>308</v>
      </c>
      <c r="O99" s="157" t="s">
        <v>319</v>
      </c>
      <c r="P99" s="184" t="s">
        <v>328</v>
      </c>
    </row>
    <row r="100" spans="1:16" x14ac:dyDescent="0.25">
      <c r="A100" s="189" t="s">
        <v>432</v>
      </c>
      <c r="B100" s="166" t="s">
        <v>78</v>
      </c>
      <c r="C100" s="73" t="s">
        <v>51</v>
      </c>
      <c r="D100" s="167" t="s">
        <v>63</v>
      </c>
      <c r="E100" s="166" t="s">
        <v>88</v>
      </c>
      <c r="F100" s="73" t="s">
        <v>82</v>
      </c>
      <c r="G100" s="167" t="s">
        <v>91</v>
      </c>
      <c r="H100" s="166" t="s">
        <v>159</v>
      </c>
      <c r="I100" s="73" t="s">
        <v>267</v>
      </c>
      <c r="J100" s="167" t="s">
        <v>93</v>
      </c>
      <c r="K100" s="166" t="s">
        <v>98</v>
      </c>
      <c r="L100" s="73" t="s">
        <v>285</v>
      </c>
      <c r="M100" s="167" t="s">
        <v>300</v>
      </c>
      <c r="N100" s="166" t="s">
        <v>307</v>
      </c>
      <c r="O100" s="157" t="s">
        <v>306</v>
      </c>
      <c r="P100" s="184" t="s">
        <v>310</v>
      </c>
    </row>
    <row r="101" spans="1:16" x14ac:dyDescent="0.25">
      <c r="A101" s="189" t="s">
        <v>146</v>
      </c>
      <c r="B101" s="166" t="s">
        <v>55</v>
      </c>
      <c r="C101" s="73" t="s">
        <v>57</v>
      </c>
      <c r="D101" s="167" t="s">
        <v>83</v>
      </c>
      <c r="E101" s="166" t="s">
        <v>158</v>
      </c>
      <c r="F101" s="73" t="s">
        <v>265</v>
      </c>
      <c r="G101" s="167" t="s">
        <v>97</v>
      </c>
      <c r="H101" s="166" t="s">
        <v>160</v>
      </c>
      <c r="I101" s="73" t="s">
        <v>267</v>
      </c>
      <c r="J101" s="167" t="s">
        <v>94</v>
      </c>
      <c r="K101" s="166" t="s">
        <v>167</v>
      </c>
      <c r="L101" s="73" t="s">
        <v>281</v>
      </c>
      <c r="M101" s="167" t="s">
        <v>298</v>
      </c>
      <c r="N101" s="166" t="s">
        <v>318</v>
      </c>
      <c r="O101" s="157" t="s">
        <v>306</v>
      </c>
      <c r="P101" s="184" t="s">
        <v>327</v>
      </c>
    </row>
    <row r="102" spans="1:16" x14ac:dyDescent="0.25">
      <c r="A102" s="189" t="s">
        <v>219</v>
      </c>
      <c r="B102" s="166" t="s">
        <v>63</v>
      </c>
      <c r="C102" s="73" t="s">
        <v>57</v>
      </c>
      <c r="D102" s="167" t="s">
        <v>53</v>
      </c>
      <c r="E102" s="166" t="s">
        <v>263</v>
      </c>
      <c r="F102" s="73" t="s">
        <v>540</v>
      </c>
      <c r="G102" s="167" t="s">
        <v>265</v>
      </c>
      <c r="H102" s="166" t="s">
        <v>269</v>
      </c>
      <c r="I102" s="73" t="s">
        <v>341</v>
      </c>
      <c r="J102" s="167" t="s">
        <v>273</v>
      </c>
      <c r="K102" s="166" t="s">
        <v>293</v>
      </c>
      <c r="L102" s="73" t="s">
        <v>280</v>
      </c>
      <c r="M102" s="167" t="s">
        <v>299</v>
      </c>
      <c r="N102" s="166" t="s">
        <v>305</v>
      </c>
      <c r="O102" s="157" t="s">
        <v>324</v>
      </c>
      <c r="P102" s="184" t="s">
        <v>326</v>
      </c>
    </row>
    <row r="103" spans="1:16" x14ac:dyDescent="0.25">
      <c r="A103" s="189" t="s">
        <v>220</v>
      </c>
      <c r="B103" s="166" t="s">
        <v>68</v>
      </c>
      <c r="C103" s="73" t="s">
        <v>76</v>
      </c>
      <c r="D103" s="167" t="s">
        <v>78</v>
      </c>
      <c r="E103" s="166" t="s">
        <v>265</v>
      </c>
      <c r="F103" s="73" t="s">
        <v>82</v>
      </c>
      <c r="G103" s="167" t="s">
        <v>91</v>
      </c>
      <c r="H103" s="166" t="s">
        <v>85</v>
      </c>
      <c r="I103" s="73" t="s">
        <v>267</v>
      </c>
      <c r="J103" s="167" t="s">
        <v>159</v>
      </c>
      <c r="K103" s="166" t="s">
        <v>290</v>
      </c>
      <c r="L103" s="73" t="s">
        <v>299</v>
      </c>
      <c r="M103" s="167" t="s">
        <v>289</v>
      </c>
      <c r="N103" s="166" t="s">
        <v>323</v>
      </c>
      <c r="O103" s="157" t="s">
        <v>326</v>
      </c>
      <c r="P103" s="184" t="s">
        <v>327</v>
      </c>
    </row>
    <row r="104" spans="1:16" x14ac:dyDescent="0.25">
      <c r="A104" s="189" t="s">
        <v>460</v>
      </c>
      <c r="B104" s="166" t="s">
        <v>68</v>
      </c>
      <c r="C104" s="73" t="s">
        <v>76</v>
      </c>
      <c r="D104" s="167" t="s">
        <v>63</v>
      </c>
      <c r="E104" s="166" t="s">
        <v>92</v>
      </c>
      <c r="F104" s="73" t="s">
        <v>80</v>
      </c>
      <c r="G104" s="167" t="s">
        <v>91</v>
      </c>
      <c r="H104" s="166" t="s">
        <v>160</v>
      </c>
      <c r="I104" s="73" t="s">
        <v>543</v>
      </c>
      <c r="J104" s="167" t="s">
        <v>341</v>
      </c>
      <c r="K104" s="166" t="s">
        <v>301</v>
      </c>
      <c r="L104" s="73" t="s">
        <v>294</v>
      </c>
      <c r="M104" s="167" t="s">
        <v>298</v>
      </c>
      <c r="N104" s="166" t="s">
        <v>326</v>
      </c>
      <c r="O104" s="157" t="s">
        <v>319</v>
      </c>
      <c r="P104" s="184" t="s">
        <v>322</v>
      </c>
    </row>
    <row r="105" spans="1:16" x14ac:dyDescent="0.25">
      <c r="A105" s="189" t="s">
        <v>227</v>
      </c>
      <c r="B105" s="166" t="s">
        <v>68</v>
      </c>
      <c r="C105" s="73" t="s">
        <v>57</v>
      </c>
      <c r="D105" s="167" t="s">
        <v>541</v>
      </c>
      <c r="E105" s="166" t="s">
        <v>50</v>
      </c>
      <c r="F105" s="73" t="s">
        <v>540</v>
      </c>
      <c r="G105" s="167" t="s">
        <v>91</v>
      </c>
      <c r="H105" s="166" t="s">
        <v>269</v>
      </c>
      <c r="I105" s="73" t="s">
        <v>161</v>
      </c>
      <c r="J105" s="167" t="s">
        <v>94</v>
      </c>
      <c r="K105" s="166" t="s">
        <v>282</v>
      </c>
      <c r="L105" s="73" t="s">
        <v>289</v>
      </c>
      <c r="M105" s="167" t="s">
        <v>291</v>
      </c>
      <c r="N105" s="166" t="s">
        <v>305</v>
      </c>
      <c r="O105" s="157" t="s">
        <v>309</v>
      </c>
      <c r="P105" s="184" t="s">
        <v>314</v>
      </c>
    </row>
    <row r="106" spans="1:16" x14ac:dyDescent="0.25">
      <c r="A106" s="189" t="s">
        <v>338</v>
      </c>
      <c r="B106" s="166" t="s">
        <v>68</v>
      </c>
      <c r="C106" s="73" t="s">
        <v>52</v>
      </c>
      <c r="D106" s="167" t="s">
        <v>63</v>
      </c>
      <c r="E106" s="166" t="s">
        <v>92</v>
      </c>
      <c r="F106" s="73" t="s">
        <v>80</v>
      </c>
      <c r="G106" s="167" t="s">
        <v>265</v>
      </c>
      <c r="H106" s="166" t="s">
        <v>270</v>
      </c>
      <c r="I106" s="73" t="s">
        <v>279</v>
      </c>
      <c r="J106" s="167" t="s">
        <v>160</v>
      </c>
      <c r="K106" s="166" t="s">
        <v>293</v>
      </c>
      <c r="L106" s="73" t="s">
        <v>98</v>
      </c>
      <c r="M106" s="167" t="s">
        <v>298</v>
      </c>
      <c r="N106" s="166" t="s">
        <v>173</v>
      </c>
      <c r="O106" s="157" t="s">
        <v>326</v>
      </c>
      <c r="P106" s="184" t="s">
        <v>306</v>
      </c>
    </row>
    <row r="107" spans="1:16" x14ac:dyDescent="0.25">
      <c r="A107" s="189" t="s">
        <v>339</v>
      </c>
      <c r="B107" s="166" t="s">
        <v>68</v>
      </c>
      <c r="C107" s="73" t="s">
        <v>51</v>
      </c>
      <c r="D107" s="167" t="s">
        <v>63</v>
      </c>
      <c r="E107" s="166" t="s">
        <v>149</v>
      </c>
      <c r="F107" s="73" t="s">
        <v>97</v>
      </c>
      <c r="G107" s="167" t="s">
        <v>540</v>
      </c>
      <c r="H107" s="166" t="s">
        <v>160</v>
      </c>
      <c r="I107" s="73" t="s">
        <v>85</v>
      </c>
      <c r="J107" s="167" t="s">
        <v>273</v>
      </c>
      <c r="K107" s="166" t="s">
        <v>284</v>
      </c>
      <c r="L107" s="73" t="s">
        <v>259</v>
      </c>
      <c r="M107" s="167" t="s">
        <v>169</v>
      </c>
      <c r="N107" s="166" t="s">
        <v>307</v>
      </c>
      <c r="O107" s="157" t="s">
        <v>325</v>
      </c>
      <c r="P107" s="184" t="s">
        <v>310</v>
      </c>
    </row>
    <row r="108" spans="1:16" x14ac:dyDescent="0.25">
      <c r="A108" s="189" t="s">
        <v>340</v>
      </c>
      <c r="B108" s="166" t="s">
        <v>65</v>
      </c>
      <c r="C108" s="73" t="s">
        <v>57</v>
      </c>
      <c r="D108" s="167" t="s">
        <v>68</v>
      </c>
      <c r="E108" s="166" t="s">
        <v>158</v>
      </c>
      <c r="F108" s="73" t="s">
        <v>75</v>
      </c>
      <c r="G108" s="167" t="s">
        <v>150</v>
      </c>
      <c r="H108" s="166" t="s">
        <v>275</v>
      </c>
      <c r="I108" s="73" t="s">
        <v>276</v>
      </c>
      <c r="J108" s="167" t="s">
        <v>274</v>
      </c>
      <c r="K108" s="166" t="s">
        <v>294</v>
      </c>
      <c r="L108" s="73" t="s">
        <v>281</v>
      </c>
      <c r="M108" s="167" t="s">
        <v>298</v>
      </c>
      <c r="N108" s="166" t="s">
        <v>173</v>
      </c>
      <c r="O108" s="157" t="s">
        <v>311</v>
      </c>
      <c r="P108" s="184" t="s">
        <v>313</v>
      </c>
    </row>
    <row r="109" spans="1:16" x14ac:dyDescent="0.25">
      <c r="A109" s="189" t="s">
        <v>118</v>
      </c>
      <c r="B109" s="166" t="s">
        <v>65</v>
      </c>
      <c r="C109" s="73" t="s">
        <v>55</v>
      </c>
      <c r="D109" s="167" t="s">
        <v>83</v>
      </c>
      <c r="E109" s="166" t="s">
        <v>265</v>
      </c>
      <c r="F109" s="73" t="s">
        <v>75</v>
      </c>
      <c r="G109" s="167" t="s">
        <v>156</v>
      </c>
      <c r="H109" s="166" t="s">
        <v>93</v>
      </c>
      <c r="I109" s="73" t="s">
        <v>94</v>
      </c>
      <c r="J109" s="167" t="s">
        <v>341</v>
      </c>
      <c r="K109" s="166" t="s">
        <v>292</v>
      </c>
      <c r="L109" s="73" t="s">
        <v>302</v>
      </c>
      <c r="M109" s="167" t="s">
        <v>299</v>
      </c>
      <c r="N109" s="166" t="s">
        <v>305</v>
      </c>
      <c r="O109" s="157" t="s">
        <v>323</v>
      </c>
      <c r="P109" s="184" t="s">
        <v>332</v>
      </c>
    </row>
    <row r="110" spans="1:16" x14ac:dyDescent="0.25">
      <c r="A110" s="189" t="s">
        <v>207</v>
      </c>
      <c r="B110" s="166" t="s">
        <v>68</v>
      </c>
      <c r="C110" s="73" t="s">
        <v>55</v>
      </c>
      <c r="D110" s="167" t="s">
        <v>63</v>
      </c>
      <c r="E110" s="166" t="s">
        <v>75</v>
      </c>
      <c r="F110" s="73" t="s">
        <v>82</v>
      </c>
      <c r="G110" s="167" t="s">
        <v>91</v>
      </c>
      <c r="H110" s="166" t="s">
        <v>160</v>
      </c>
      <c r="I110" s="73" t="s">
        <v>94</v>
      </c>
      <c r="J110" s="167" t="s">
        <v>279</v>
      </c>
      <c r="K110" s="166" t="s">
        <v>98</v>
      </c>
      <c r="L110" s="73" t="s">
        <v>281</v>
      </c>
      <c r="M110" s="167" t="s">
        <v>284</v>
      </c>
      <c r="N110" s="166" t="s">
        <v>325</v>
      </c>
      <c r="O110" s="157" t="s">
        <v>307</v>
      </c>
      <c r="P110" s="184" t="s">
        <v>327</v>
      </c>
    </row>
    <row r="111" spans="1:16" x14ac:dyDescent="0.25">
      <c r="A111" s="189" t="s">
        <v>208</v>
      </c>
      <c r="B111" s="166" t="s">
        <v>68</v>
      </c>
      <c r="C111" s="73" t="s">
        <v>52</v>
      </c>
      <c r="D111" s="167" t="s">
        <v>76</v>
      </c>
      <c r="E111" s="166" t="s">
        <v>158</v>
      </c>
      <c r="F111" s="73" t="s">
        <v>258</v>
      </c>
      <c r="G111" s="167" t="s">
        <v>265</v>
      </c>
      <c r="H111" s="166" t="s">
        <v>160</v>
      </c>
      <c r="I111" s="73" t="s">
        <v>165</v>
      </c>
      <c r="J111" s="167" t="s">
        <v>273</v>
      </c>
      <c r="K111" s="166" t="s">
        <v>98</v>
      </c>
      <c r="L111" s="73" t="s">
        <v>281</v>
      </c>
      <c r="M111" s="167" t="s">
        <v>298</v>
      </c>
      <c r="N111" s="166" t="s">
        <v>332</v>
      </c>
      <c r="O111" s="157" t="s">
        <v>306</v>
      </c>
      <c r="P111" s="184" t="s">
        <v>324</v>
      </c>
    </row>
    <row r="112" spans="1:16" x14ac:dyDescent="0.25">
      <c r="A112" s="189" t="s">
        <v>248</v>
      </c>
      <c r="B112" s="166" t="s">
        <v>65</v>
      </c>
      <c r="C112" s="73" t="s">
        <v>542</v>
      </c>
      <c r="D112" s="167" t="s">
        <v>78</v>
      </c>
      <c r="E112" s="166" t="s">
        <v>265</v>
      </c>
      <c r="F112" s="73" t="s">
        <v>262</v>
      </c>
      <c r="G112" s="167" t="s">
        <v>91</v>
      </c>
      <c r="H112" s="166" t="s">
        <v>93</v>
      </c>
      <c r="I112" s="73" t="s">
        <v>543</v>
      </c>
      <c r="J112" s="167" t="s">
        <v>94</v>
      </c>
      <c r="K112" s="166" t="s">
        <v>290</v>
      </c>
      <c r="L112" s="73" t="s">
        <v>98</v>
      </c>
      <c r="M112" s="167" t="s">
        <v>167</v>
      </c>
      <c r="N112" s="166" t="s">
        <v>308</v>
      </c>
      <c r="O112" s="157" t="s">
        <v>326</v>
      </c>
      <c r="P112" s="184" t="s">
        <v>306</v>
      </c>
    </row>
    <row r="113" spans="1:16" x14ac:dyDescent="0.25">
      <c r="A113" s="189" t="s">
        <v>423</v>
      </c>
      <c r="B113" s="166" t="s">
        <v>68</v>
      </c>
      <c r="C113" s="73" t="s">
        <v>52</v>
      </c>
      <c r="D113" s="167" t="s">
        <v>63</v>
      </c>
      <c r="E113" s="166" t="s">
        <v>149</v>
      </c>
      <c r="F113" s="73" t="s">
        <v>92</v>
      </c>
      <c r="G113" s="167" t="s">
        <v>91</v>
      </c>
      <c r="H113" s="166" t="s">
        <v>96</v>
      </c>
      <c r="I113" s="73" t="s">
        <v>94</v>
      </c>
      <c r="J113" s="167" t="s">
        <v>87</v>
      </c>
      <c r="K113" s="166" t="s">
        <v>98</v>
      </c>
      <c r="L113" s="73" t="s">
        <v>302</v>
      </c>
      <c r="M113" s="167" t="s">
        <v>289</v>
      </c>
      <c r="N113" s="166" t="s">
        <v>318</v>
      </c>
      <c r="O113" s="157" t="s">
        <v>305</v>
      </c>
      <c r="P113" s="184" t="s">
        <v>307</v>
      </c>
    </row>
    <row r="114" spans="1:16" x14ac:dyDescent="0.25">
      <c r="A114" s="189" t="s">
        <v>252</v>
      </c>
      <c r="B114" s="166" t="s">
        <v>52</v>
      </c>
      <c r="C114" s="73" t="s">
        <v>63</v>
      </c>
      <c r="D114" s="167" t="s">
        <v>62</v>
      </c>
      <c r="E114" s="166" t="s">
        <v>75</v>
      </c>
      <c r="F114" s="73" t="s">
        <v>258</v>
      </c>
      <c r="G114" s="167" t="s">
        <v>265</v>
      </c>
      <c r="H114" s="166" t="s">
        <v>160</v>
      </c>
      <c r="I114" s="73" t="s">
        <v>255</v>
      </c>
      <c r="J114" s="167" t="s">
        <v>165</v>
      </c>
      <c r="K114" s="166" t="s">
        <v>98</v>
      </c>
      <c r="L114" s="73" t="s">
        <v>287</v>
      </c>
      <c r="M114" s="167" t="s">
        <v>283</v>
      </c>
      <c r="N114" s="166" t="s">
        <v>307</v>
      </c>
      <c r="O114" s="157" t="s">
        <v>319</v>
      </c>
      <c r="P114" s="184" t="s">
        <v>322</v>
      </c>
    </row>
    <row r="115" spans="1:16" x14ac:dyDescent="0.25">
      <c r="A115" s="189" t="s">
        <v>210</v>
      </c>
      <c r="B115" s="166" t="s">
        <v>57</v>
      </c>
      <c r="C115" s="73" t="s">
        <v>76</v>
      </c>
      <c r="D115" s="167" t="s">
        <v>63</v>
      </c>
      <c r="E115" s="166" t="s">
        <v>158</v>
      </c>
      <c r="F115" s="73" t="s">
        <v>80</v>
      </c>
      <c r="G115" s="167" t="s">
        <v>265</v>
      </c>
      <c r="H115" s="166" t="s">
        <v>270</v>
      </c>
      <c r="I115" s="73" t="s">
        <v>255</v>
      </c>
      <c r="J115" s="167" t="s">
        <v>341</v>
      </c>
      <c r="K115" s="166" t="s">
        <v>98</v>
      </c>
      <c r="L115" s="73" t="s">
        <v>286</v>
      </c>
      <c r="M115" s="167" t="s">
        <v>294</v>
      </c>
      <c r="N115" s="166" t="s">
        <v>320</v>
      </c>
      <c r="O115" s="157" t="s">
        <v>319</v>
      </c>
      <c r="P115" s="184" t="s">
        <v>310</v>
      </c>
    </row>
    <row r="116" spans="1:16" x14ac:dyDescent="0.25">
      <c r="A116" s="189" t="s">
        <v>100</v>
      </c>
      <c r="B116" s="166" t="s">
        <v>65</v>
      </c>
      <c r="C116" s="73" t="s">
        <v>51</v>
      </c>
      <c r="D116" s="167" t="s">
        <v>63</v>
      </c>
      <c r="E116" s="166" t="s">
        <v>92</v>
      </c>
      <c r="F116" s="73" t="s">
        <v>50</v>
      </c>
      <c r="G116" s="167" t="s">
        <v>91</v>
      </c>
      <c r="H116" s="166" t="s">
        <v>85</v>
      </c>
      <c r="I116" s="73" t="s">
        <v>270</v>
      </c>
      <c r="J116" s="167" t="s">
        <v>164</v>
      </c>
      <c r="K116" s="166" t="s">
        <v>290</v>
      </c>
      <c r="L116" s="73" t="s">
        <v>289</v>
      </c>
      <c r="M116" s="167" t="s">
        <v>291</v>
      </c>
      <c r="N116" s="166" t="s">
        <v>323</v>
      </c>
      <c r="O116" s="157" t="s">
        <v>320</v>
      </c>
      <c r="P116" s="184" t="s">
        <v>321</v>
      </c>
    </row>
    <row r="117" spans="1:16" x14ac:dyDescent="0.25">
      <c r="A117" s="189" t="s">
        <v>105</v>
      </c>
      <c r="B117" s="166" t="s">
        <v>62</v>
      </c>
      <c r="C117" s="73" t="s">
        <v>83</v>
      </c>
      <c r="D117" s="167" t="s">
        <v>63</v>
      </c>
      <c r="E117" s="166" t="s">
        <v>158</v>
      </c>
      <c r="F117" s="73" t="s">
        <v>97</v>
      </c>
      <c r="G117" s="167" t="s">
        <v>156</v>
      </c>
      <c r="H117" s="166" t="s">
        <v>160</v>
      </c>
      <c r="I117" s="73" t="s">
        <v>275</v>
      </c>
      <c r="J117" s="167" t="s">
        <v>273</v>
      </c>
      <c r="K117" s="166" t="s">
        <v>302</v>
      </c>
      <c r="L117" s="73" t="s">
        <v>287</v>
      </c>
      <c r="M117" s="167" t="s">
        <v>259</v>
      </c>
      <c r="N117" s="166" t="s">
        <v>303</v>
      </c>
      <c r="O117" s="157" t="s">
        <v>327</v>
      </c>
      <c r="P117" s="184" t="s">
        <v>322</v>
      </c>
    </row>
    <row r="118" spans="1:16" x14ac:dyDescent="0.25">
      <c r="A118" s="189" t="s">
        <v>201</v>
      </c>
      <c r="B118" s="166" t="s">
        <v>68</v>
      </c>
      <c r="C118" s="73" t="s">
        <v>55</v>
      </c>
      <c r="D118" s="167" t="s">
        <v>63</v>
      </c>
      <c r="E118" s="166" t="s">
        <v>158</v>
      </c>
      <c r="F118" s="73" t="s">
        <v>149</v>
      </c>
      <c r="G118" s="167" t="s">
        <v>265</v>
      </c>
      <c r="H118" s="166" t="s">
        <v>269</v>
      </c>
      <c r="I118" s="73" t="s">
        <v>160</v>
      </c>
      <c r="J118" s="167" t="s">
        <v>273</v>
      </c>
      <c r="K118" s="166" t="s">
        <v>167</v>
      </c>
      <c r="L118" s="73" t="s">
        <v>293</v>
      </c>
      <c r="M118" s="167" t="s">
        <v>289</v>
      </c>
      <c r="N118" s="166" t="s">
        <v>327</v>
      </c>
      <c r="O118" s="157" t="s">
        <v>311</v>
      </c>
      <c r="P118" s="184" t="s">
        <v>321</v>
      </c>
    </row>
    <row r="119" spans="1:16" x14ac:dyDescent="0.25">
      <c r="A119" s="189" t="s">
        <v>368</v>
      </c>
      <c r="B119" s="166" t="s">
        <v>63</v>
      </c>
      <c r="C119" s="73" t="s">
        <v>74</v>
      </c>
      <c r="D119" s="167" t="s">
        <v>52</v>
      </c>
      <c r="E119" s="166" t="s">
        <v>158</v>
      </c>
      <c r="F119" s="73" t="s">
        <v>258</v>
      </c>
      <c r="G119" s="167" t="s">
        <v>540</v>
      </c>
      <c r="H119" s="166" t="s">
        <v>73</v>
      </c>
      <c r="I119" s="73" t="s">
        <v>94</v>
      </c>
      <c r="J119" s="167" t="s">
        <v>274</v>
      </c>
      <c r="K119" s="166" t="s">
        <v>98</v>
      </c>
      <c r="L119" s="73" t="s">
        <v>297</v>
      </c>
      <c r="M119" s="167" t="s">
        <v>169</v>
      </c>
      <c r="N119" s="166" t="s">
        <v>327</v>
      </c>
      <c r="O119" s="157" t="s">
        <v>326</v>
      </c>
      <c r="P119" s="184" t="s">
        <v>332</v>
      </c>
    </row>
    <row r="120" spans="1:16" x14ac:dyDescent="0.25">
      <c r="A120" s="189" t="s">
        <v>369</v>
      </c>
      <c r="B120" s="166" t="s">
        <v>52</v>
      </c>
      <c r="C120" s="73" t="s">
        <v>65</v>
      </c>
      <c r="D120" s="167" t="s">
        <v>541</v>
      </c>
      <c r="E120" s="166" t="s">
        <v>263</v>
      </c>
      <c r="F120" s="73" t="s">
        <v>70</v>
      </c>
      <c r="G120" s="167" t="s">
        <v>540</v>
      </c>
      <c r="H120" s="166" t="s">
        <v>93</v>
      </c>
      <c r="I120" s="73" t="s">
        <v>270</v>
      </c>
      <c r="J120" s="167" t="s">
        <v>251</v>
      </c>
      <c r="K120" s="166" t="s">
        <v>290</v>
      </c>
      <c r="L120" s="73" t="s">
        <v>98</v>
      </c>
      <c r="M120" s="167" t="s">
        <v>283</v>
      </c>
      <c r="N120" s="166" t="s">
        <v>307</v>
      </c>
      <c r="O120" s="157" t="s">
        <v>332</v>
      </c>
      <c r="P120" s="184" t="s">
        <v>322</v>
      </c>
    </row>
    <row r="121" spans="1:16" x14ac:dyDescent="0.25">
      <c r="A121" s="189" t="s">
        <v>116</v>
      </c>
      <c r="B121" s="166" t="s">
        <v>55</v>
      </c>
      <c r="C121" s="73" t="s">
        <v>64</v>
      </c>
      <c r="D121" s="167" t="s">
        <v>81</v>
      </c>
      <c r="E121" s="166" t="s">
        <v>70</v>
      </c>
      <c r="F121" s="73" t="s">
        <v>75</v>
      </c>
      <c r="G121" s="167" t="s">
        <v>82</v>
      </c>
      <c r="H121" s="166" t="s">
        <v>160</v>
      </c>
      <c r="I121" s="73" t="s">
        <v>279</v>
      </c>
      <c r="J121" s="167" t="s">
        <v>251</v>
      </c>
      <c r="K121" s="166" t="s">
        <v>301</v>
      </c>
      <c r="L121" s="73" t="s">
        <v>282</v>
      </c>
      <c r="M121" s="167" t="s">
        <v>169</v>
      </c>
      <c r="N121" s="166" t="s">
        <v>327</v>
      </c>
      <c r="O121" s="157" t="s">
        <v>318</v>
      </c>
      <c r="P121" s="184" t="s">
        <v>325</v>
      </c>
    </row>
    <row r="122" spans="1:16" x14ac:dyDescent="0.25">
      <c r="A122" s="189" t="s">
        <v>107</v>
      </c>
      <c r="B122" s="166" t="s">
        <v>55</v>
      </c>
      <c r="C122" s="73" t="s">
        <v>83</v>
      </c>
      <c r="D122" s="167" t="s">
        <v>81</v>
      </c>
      <c r="E122" s="166" t="s">
        <v>158</v>
      </c>
      <c r="F122" s="73" t="s">
        <v>171</v>
      </c>
      <c r="G122" s="167" t="s">
        <v>97</v>
      </c>
      <c r="H122" s="166" t="s">
        <v>73</v>
      </c>
      <c r="I122" s="73" t="s">
        <v>267</v>
      </c>
      <c r="J122" s="167" t="s">
        <v>94</v>
      </c>
      <c r="K122" s="166" t="s">
        <v>98</v>
      </c>
      <c r="L122" s="73" t="s">
        <v>289</v>
      </c>
      <c r="M122" s="167" t="s">
        <v>169</v>
      </c>
      <c r="N122" s="166" t="s">
        <v>323</v>
      </c>
      <c r="O122" s="157" t="s">
        <v>318</v>
      </c>
      <c r="P122" s="184" t="s">
        <v>327</v>
      </c>
    </row>
    <row r="123" spans="1:16" x14ac:dyDescent="0.25">
      <c r="A123" s="189" t="s">
        <v>215</v>
      </c>
      <c r="B123" s="166" t="s">
        <v>68</v>
      </c>
      <c r="C123" s="73" t="s">
        <v>57</v>
      </c>
      <c r="D123" s="167" t="s">
        <v>63</v>
      </c>
      <c r="E123" s="166" t="s">
        <v>75</v>
      </c>
      <c r="F123" s="73" t="s">
        <v>540</v>
      </c>
      <c r="G123" s="167" t="s">
        <v>97</v>
      </c>
      <c r="H123" s="166" t="s">
        <v>93</v>
      </c>
      <c r="I123" s="73" t="s">
        <v>157</v>
      </c>
      <c r="J123" s="167" t="s">
        <v>96</v>
      </c>
      <c r="K123" s="166" t="s">
        <v>301</v>
      </c>
      <c r="L123" s="73" t="s">
        <v>285</v>
      </c>
      <c r="M123" s="167" t="s">
        <v>98</v>
      </c>
      <c r="N123" s="166" t="s">
        <v>307</v>
      </c>
      <c r="O123" s="157" t="s">
        <v>305</v>
      </c>
      <c r="P123" s="184" t="s">
        <v>308</v>
      </c>
    </row>
    <row r="124" spans="1:16" x14ac:dyDescent="0.25">
      <c r="A124" s="189" t="s">
        <v>344</v>
      </c>
      <c r="B124" s="166" t="s">
        <v>57</v>
      </c>
      <c r="C124" s="73" t="s">
        <v>51</v>
      </c>
      <c r="D124" s="167" t="s">
        <v>63</v>
      </c>
      <c r="E124" s="166" t="s">
        <v>80</v>
      </c>
      <c r="F124" s="73" t="s">
        <v>75</v>
      </c>
      <c r="G124" s="167" t="s">
        <v>97</v>
      </c>
      <c r="H124" s="166" t="s">
        <v>277</v>
      </c>
      <c r="I124" s="73" t="s">
        <v>94</v>
      </c>
      <c r="J124" s="167" t="s">
        <v>165</v>
      </c>
      <c r="K124" s="166" t="s">
        <v>98</v>
      </c>
      <c r="L124" s="73" t="s">
        <v>259</v>
      </c>
      <c r="M124" s="167" t="s">
        <v>299</v>
      </c>
      <c r="N124" s="166" t="s">
        <v>307</v>
      </c>
      <c r="O124" s="157" t="s">
        <v>308</v>
      </c>
      <c r="P124" s="184" t="s">
        <v>332</v>
      </c>
    </row>
    <row r="125" spans="1:16" x14ac:dyDescent="0.25">
      <c r="A125" s="189" t="s">
        <v>130</v>
      </c>
      <c r="B125" s="166" t="s">
        <v>68</v>
      </c>
      <c r="C125" s="73" t="s">
        <v>55</v>
      </c>
      <c r="D125" s="167" t="s">
        <v>542</v>
      </c>
      <c r="E125" s="166" t="s">
        <v>263</v>
      </c>
      <c r="F125" s="73" t="s">
        <v>70</v>
      </c>
      <c r="G125" s="167" t="s">
        <v>265</v>
      </c>
      <c r="H125" s="166" t="s">
        <v>94</v>
      </c>
      <c r="I125" s="73" t="s">
        <v>270</v>
      </c>
      <c r="J125" s="167" t="s">
        <v>341</v>
      </c>
      <c r="K125" s="166" t="s">
        <v>282</v>
      </c>
      <c r="L125" s="73" t="s">
        <v>296</v>
      </c>
      <c r="M125" s="167" t="s">
        <v>169</v>
      </c>
      <c r="N125" s="166" t="s">
        <v>304</v>
      </c>
      <c r="O125" s="157" t="s">
        <v>330</v>
      </c>
      <c r="P125" s="184" t="s">
        <v>332</v>
      </c>
    </row>
    <row r="126" spans="1:16" x14ac:dyDescent="0.25">
      <c r="A126" s="189" t="s">
        <v>131</v>
      </c>
      <c r="B126" s="166" t="s">
        <v>68</v>
      </c>
      <c r="C126" s="73" t="s">
        <v>54</v>
      </c>
      <c r="D126" s="167" t="s">
        <v>542</v>
      </c>
      <c r="E126" s="166" t="s">
        <v>264</v>
      </c>
      <c r="F126" s="73" t="s">
        <v>258</v>
      </c>
      <c r="G126" s="167" t="s">
        <v>80</v>
      </c>
      <c r="H126" s="166" t="s">
        <v>275</v>
      </c>
      <c r="I126" s="73" t="s">
        <v>161</v>
      </c>
      <c r="J126" s="167" t="s">
        <v>162</v>
      </c>
      <c r="K126" s="166" t="s">
        <v>297</v>
      </c>
      <c r="L126" s="73" t="s">
        <v>295</v>
      </c>
      <c r="M126" s="167" t="s">
        <v>169</v>
      </c>
      <c r="N126" s="166" t="s">
        <v>304</v>
      </c>
      <c r="O126" s="157" t="s">
        <v>325</v>
      </c>
      <c r="P126" s="184" t="s">
        <v>324</v>
      </c>
    </row>
    <row r="127" spans="1:16" x14ac:dyDescent="0.25">
      <c r="A127" s="189" t="s">
        <v>364</v>
      </c>
      <c r="B127" s="166" t="s">
        <v>58</v>
      </c>
      <c r="C127" s="73" t="s">
        <v>76</v>
      </c>
      <c r="D127" s="167" t="s">
        <v>83</v>
      </c>
      <c r="E127" s="166" t="s">
        <v>261</v>
      </c>
      <c r="F127" s="73" t="s">
        <v>258</v>
      </c>
      <c r="G127" s="167" t="s">
        <v>156</v>
      </c>
      <c r="H127" s="166" t="s">
        <v>94</v>
      </c>
      <c r="I127" s="73" t="s">
        <v>543</v>
      </c>
      <c r="J127" s="167" t="s">
        <v>273</v>
      </c>
      <c r="K127" s="166" t="s">
        <v>296</v>
      </c>
      <c r="L127" s="73" t="s">
        <v>300</v>
      </c>
      <c r="M127" s="167" t="s">
        <v>289</v>
      </c>
      <c r="N127" s="166" t="s">
        <v>330</v>
      </c>
      <c r="O127" s="157" t="s">
        <v>324</v>
      </c>
      <c r="P127" s="184" t="s">
        <v>326</v>
      </c>
    </row>
    <row r="128" spans="1:16" x14ac:dyDescent="0.25">
      <c r="A128" s="189" t="s">
        <v>376</v>
      </c>
      <c r="B128" s="166" t="s">
        <v>68</v>
      </c>
      <c r="C128" s="73" t="s">
        <v>55</v>
      </c>
      <c r="D128" s="167" t="s">
        <v>83</v>
      </c>
      <c r="E128" s="166" t="s">
        <v>158</v>
      </c>
      <c r="F128" s="73" t="s">
        <v>258</v>
      </c>
      <c r="G128" s="167" t="s">
        <v>265</v>
      </c>
      <c r="H128" s="166" t="s">
        <v>160</v>
      </c>
      <c r="I128" s="73" t="s">
        <v>276</v>
      </c>
      <c r="J128" s="167" t="s">
        <v>273</v>
      </c>
      <c r="K128" s="166" t="s">
        <v>284</v>
      </c>
      <c r="L128" s="73" t="s">
        <v>290</v>
      </c>
      <c r="M128" s="167" t="s">
        <v>293</v>
      </c>
      <c r="N128" s="166" t="s">
        <v>307</v>
      </c>
      <c r="O128" s="157" t="s">
        <v>319</v>
      </c>
      <c r="P128" s="184" t="s">
        <v>306</v>
      </c>
    </row>
    <row r="129" spans="1:16" x14ac:dyDescent="0.25">
      <c r="A129" s="189" t="s">
        <v>235</v>
      </c>
      <c r="B129" s="166" t="s">
        <v>63</v>
      </c>
      <c r="C129" s="73" t="s">
        <v>56</v>
      </c>
      <c r="D129" s="167" t="s">
        <v>83</v>
      </c>
      <c r="E129" s="166" t="s">
        <v>263</v>
      </c>
      <c r="F129" s="73" t="s">
        <v>70</v>
      </c>
      <c r="G129" s="167" t="s">
        <v>97</v>
      </c>
      <c r="H129" s="166" t="s">
        <v>160</v>
      </c>
      <c r="I129" s="73" t="s">
        <v>267</v>
      </c>
      <c r="J129" s="167" t="s">
        <v>94</v>
      </c>
      <c r="K129" s="166" t="s">
        <v>290</v>
      </c>
      <c r="L129" s="73" t="s">
        <v>98</v>
      </c>
      <c r="M129" s="167" t="s">
        <v>299</v>
      </c>
      <c r="N129" s="166" t="s">
        <v>318</v>
      </c>
      <c r="O129" s="157" t="s">
        <v>320</v>
      </c>
      <c r="P129" s="184" t="s">
        <v>321</v>
      </c>
    </row>
    <row r="130" spans="1:16" x14ac:dyDescent="0.25">
      <c r="A130" s="189" t="s">
        <v>191</v>
      </c>
      <c r="B130" s="166" t="s">
        <v>68</v>
      </c>
      <c r="C130" s="73" t="s">
        <v>55</v>
      </c>
      <c r="D130" s="167" t="s">
        <v>83</v>
      </c>
      <c r="E130" s="166" t="s">
        <v>80</v>
      </c>
      <c r="F130" s="73" t="s">
        <v>266</v>
      </c>
      <c r="G130" s="167" t="s">
        <v>540</v>
      </c>
      <c r="H130" s="166" t="s">
        <v>165</v>
      </c>
      <c r="I130" s="73" t="s">
        <v>87</v>
      </c>
      <c r="J130" s="167" t="s">
        <v>162</v>
      </c>
      <c r="K130" s="166" t="s">
        <v>290</v>
      </c>
      <c r="L130" s="73" t="s">
        <v>98</v>
      </c>
      <c r="M130" s="167" t="s">
        <v>299</v>
      </c>
      <c r="N130" s="166" t="s">
        <v>323</v>
      </c>
      <c r="O130" s="157" t="s">
        <v>319</v>
      </c>
      <c r="P130" s="184" t="s">
        <v>327</v>
      </c>
    </row>
    <row r="131" spans="1:16" x14ac:dyDescent="0.25">
      <c r="A131" s="189" t="s">
        <v>355</v>
      </c>
      <c r="B131" s="166" t="s">
        <v>68</v>
      </c>
      <c r="C131" s="73" t="s">
        <v>542</v>
      </c>
      <c r="D131" s="167" t="s">
        <v>55</v>
      </c>
      <c r="E131" s="166" t="s">
        <v>264</v>
      </c>
      <c r="F131" s="73" t="s">
        <v>71</v>
      </c>
      <c r="G131" s="167" t="s">
        <v>82</v>
      </c>
      <c r="H131" s="166" t="s">
        <v>93</v>
      </c>
      <c r="I131" s="73" t="s">
        <v>157</v>
      </c>
      <c r="J131" s="167" t="s">
        <v>251</v>
      </c>
      <c r="K131" s="166" t="s">
        <v>290</v>
      </c>
      <c r="L131" s="73" t="s">
        <v>289</v>
      </c>
      <c r="M131" s="167" t="s">
        <v>90</v>
      </c>
      <c r="N131" s="166" t="s">
        <v>309</v>
      </c>
      <c r="O131" s="157" t="s">
        <v>318</v>
      </c>
      <c r="P131" s="184" t="s">
        <v>308</v>
      </c>
    </row>
    <row r="132" spans="1:16" x14ac:dyDescent="0.25">
      <c r="A132" s="189" t="s">
        <v>356</v>
      </c>
      <c r="B132" s="166" t="s">
        <v>68</v>
      </c>
      <c r="C132" s="73" t="s">
        <v>51</v>
      </c>
      <c r="D132" s="167" t="s">
        <v>63</v>
      </c>
      <c r="E132" s="166" t="s">
        <v>149</v>
      </c>
      <c r="F132" s="73" t="s">
        <v>59</v>
      </c>
      <c r="G132" s="167" t="s">
        <v>80</v>
      </c>
      <c r="H132" s="166" t="s">
        <v>94</v>
      </c>
      <c r="I132" s="73" t="s">
        <v>270</v>
      </c>
      <c r="J132" s="167" t="s">
        <v>267</v>
      </c>
      <c r="K132" s="166" t="s">
        <v>98</v>
      </c>
      <c r="L132" s="73" t="s">
        <v>299</v>
      </c>
      <c r="M132" s="167" t="s">
        <v>169</v>
      </c>
      <c r="N132" s="166" t="s">
        <v>327</v>
      </c>
      <c r="O132" s="157" t="s">
        <v>320</v>
      </c>
      <c r="P132" s="184" t="s">
        <v>328</v>
      </c>
    </row>
    <row r="133" spans="1:16" x14ac:dyDescent="0.25">
      <c r="A133" s="189" t="s">
        <v>103</v>
      </c>
      <c r="B133" s="166" t="s">
        <v>57</v>
      </c>
      <c r="C133" s="73" t="s">
        <v>52</v>
      </c>
      <c r="D133" s="167" t="s">
        <v>51</v>
      </c>
      <c r="E133" s="166" t="s">
        <v>67</v>
      </c>
      <c r="F133" s="73" t="s">
        <v>80</v>
      </c>
      <c r="G133" s="167" t="s">
        <v>97</v>
      </c>
      <c r="H133" s="166" t="s">
        <v>160</v>
      </c>
      <c r="I133" s="73" t="s">
        <v>270</v>
      </c>
      <c r="J133" s="167" t="s">
        <v>94</v>
      </c>
      <c r="K133" s="166" t="s">
        <v>98</v>
      </c>
      <c r="L133" s="73" t="s">
        <v>282</v>
      </c>
      <c r="M133" s="167" t="s">
        <v>169</v>
      </c>
      <c r="N133" s="166" t="s">
        <v>323</v>
      </c>
      <c r="O133" s="157" t="s">
        <v>308</v>
      </c>
      <c r="P133" s="184" t="s">
        <v>305</v>
      </c>
    </row>
    <row r="134" spans="1:16" x14ac:dyDescent="0.25">
      <c r="A134" s="189" t="s">
        <v>469</v>
      </c>
      <c r="B134" s="166" t="s">
        <v>68</v>
      </c>
      <c r="C134" s="73" t="s">
        <v>63</v>
      </c>
      <c r="D134" s="167" t="s">
        <v>64</v>
      </c>
      <c r="E134" s="166" t="s">
        <v>158</v>
      </c>
      <c r="F134" s="73" t="s">
        <v>82</v>
      </c>
      <c r="G134" s="167" t="s">
        <v>75</v>
      </c>
      <c r="H134" s="166" t="s">
        <v>160</v>
      </c>
      <c r="I134" s="73" t="s">
        <v>279</v>
      </c>
      <c r="J134" s="167" t="s">
        <v>273</v>
      </c>
      <c r="K134" s="166" t="s">
        <v>98</v>
      </c>
      <c r="L134" s="73" t="s">
        <v>295</v>
      </c>
      <c r="M134" s="167" t="s">
        <v>170</v>
      </c>
      <c r="N134" s="166" t="s">
        <v>331</v>
      </c>
      <c r="O134" s="157" t="s">
        <v>319</v>
      </c>
      <c r="P134" s="184" t="s">
        <v>327</v>
      </c>
    </row>
    <row r="135" spans="1:16" x14ac:dyDescent="0.25">
      <c r="A135" s="189" t="s">
        <v>470</v>
      </c>
      <c r="B135" s="166" t="s">
        <v>68</v>
      </c>
      <c r="C135" s="73" t="s">
        <v>65</v>
      </c>
      <c r="D135" s="167" t="s">
        <v>63</v>
      </c>
      <c r="E135" s="166" t="s">
        <v>158</v>
      </c>
      <c r="F135" s="73" t="s">
        <v>262</v>
      </c>
      <c r="G135" s="167" t="s">
        <v>258</v>
      </c>
      <c r="H135" s="166" t="s">
        <v>160</v>
      </c>
      <c r="I135" s="73" t="s">
        <v>73</v>
      </c>
      <c r="J135" s="167" t="s">
        <v>273</v>
      </c>
      <c r="K135" s="166" t="s">
        <v>98</v>
      </c>
      <c r="L135" s="73" t="s">
        <v>295</v>
      </c>
      <c r="M135" s="167" t="s">
        <v>170</v>
      </c>
      <c r="N135" s="166" t="s">
        <v>327</v>
      </c>
      <c r="O135" s="157" t="s">
        <v>319</v>
      </c>
      <c r="P135" s="184" t="s">
        <v>331</v>
      </c>
    </row>
    <row r="136" spans="1:16" x14ac:dyDescent="0.25">
      <c r="A136" s="189" t="s">
        <v>429</v>
      </c>
      <c r="B136" s="166" t="s">
        <v>68</v>
      </c>
      <c r="C136" s="73" t="s">
        <v>55</v>
      </c>
      <c r="D136" s="167" t="s">
        <v>63</v>
      </c>
      <c r="E136" s="166" t="s">
        <v>261</v>
      </c>
      <c r="F136" s="73" t="s">
        <v>540</v>
      </c>
      <c r="G136" s="167" t="s">
        <v>150</v>
      </c>
      <c r="H136" s="166" t="s">
        <v>274</v>
      </c>
      <c r="I136" s="73" t="s">
        <v>279</v>
      </c>
      <c r="J136" s="167" t="s">
        <v>273</v>
      </c>
      <c r="K136" s="166" t="s">
        <v>98</v>
      </c>
      <c r="L136" s="73" t="s">
        <v>297</v>
      </c>
      <c r="M136" s="167" t="s">
        <v>288</v>
      </c>
      <c r="N136" s="166" t="s">
        <v>326</v>
      </c>
      <c r="O136" s="157" t="s">
        <v>324</v>
      </c>
      <c r="P136" s="184" t="s">
        <v>173</v>
      </c>
    </row>
    <row r="137" spans="1:16" x14ac:dyDescent="0.25">
      <c r="A137" s="189" t="s">
        <v>246</v>
      </c>
      <c r="B137" s="166" t="s">
        <v>68</v>
      </c>
      <c r="C137" s="73" t="s">
        <v>63</v>
      </c>
      <c r="D137" s="167" t="s">
        <v>62</v>
      </c>
      <c r="E137" s="166" t="s">
        <v>261</v>
      </c>
      <c r="F137" s="73" t="s">
        <v>97</v>
      </c>
      <c r="G137" s="167" t="s">
        <v>540</v>
      </c>
      <c r="H137" s="166" t="s">
        <v>85</v>
      </c>
      <c r="I137" s="73" t="s">
        <v>94</v>
      </c>
      <c r="J137" s="167" t="s">
        <v>273</v>
      </c>
      <c r="K137" s="166" t="s">
        <v>287</v>
      </c>
      <c r="L137" s="73" t="s">
        <v>300</v>
      </c>
      <c r="M137" s="167" t="s">
        <v>169</v>
      </c>
      <c r="N137" s="166" t="s">
        <v>305</v>
      </c>
      <c r="O137" s="157" t="s">
        <v>303</v>
      </c>
      <c r="P137" s="184" t="s">
        <v>323</v>
      </c>
    </row>
    <row r="138" spans="1:16" x14ac:dyDescent="0.25">
      <c r="A138" s="189" t="s">
        <v>247</v>
      </c>
      <c r="B138" s="166" t="s">
        <v>55</v>
      </c>
      <c r="C138" s="73" t="s">
        <v>51</v>
      </c>
      <c r="D138" s="167" t="s">
        <v>541</v>
      </c>
      <c r="E138" s="166" t="s">
        <v>149</v>
      </c>
      <c r="F138" s="73" t="s">
        <v>66</v>
      </c>
      <c r="G138" s="167" t="s">
        <v>59</v>
      </c>
      <c r="H138" s="166" t="s">
        <v>270</v>
      </c>
      <c r="I138" s="73" t="s">
        <v>73</v>
      </c>
      <c r="J138" s="167" t="s">
        <v>267</v>
      </c>
      <c r="K138" s="166" t="s">
        <v>282</v>
      </c>
      <c r="L138" s="73" t="s">
        <v>285</v>
      </c>
      <c r="M138" s="167" t="s">
        <v>289</v>
      </c>
      <c r="N138" s="166" t="s">
        <v>303</v>
      </c>
      <c r="O138" s="157" t="s">
        <v>320</v>
      </c>
      <c r="P138" s="184" t="s">
        <v>304</v>
      </c>
    </row>
    <row r="139" spans="1:16" x14ac:dyDescent="0.25">
      <c r="A139" s="189" t="s">
        <v>427</v>
      </c>
      <c r="B139" s="166" t="s">
        <v>68</v>
      </c>
      <c r="C139" s="73" t="s">
        <v>55</v>
      </c>
      <c r="D139" s="167" t="s">
        <v>83</v>
      </c>
      <c r="E139" s="166" t="s">
        <v>265</v>
      </c>
      <c r="F139" s="73" t="s">
        <v>75</v>
      </c>
      <c r="G139" s="167" t="s">
        <v>97</v>
      </c>
      <c r="H139" s="166" t="s">
        <v>160</v>
      </c>
      <c r="I139" s="73" t="s">
        <v>279</v>
      </c>
      <c r="J139" s="167" t="s">
        <v>273</v>
      </c>
      <c r="K139" s="166" t="s">
        <v>167</v>
      </c>
      <c r="L139" s="73" t="s">
        <v>293</v>
      </c>
      <c r="M139" s="167" t="s">
        <v>299</v>
      </c>
      <c r="N139" s="166" t="s">
        <v>325</v>
      </c>
      <c r="O139" s="157" t="s">
        <v>319</v>
      </c>
      <c r="P139" s="184" t="s">
        <v>327</v>
      </c>
    </row>
    <row r="140" spans="1:16" x14ac:dyDescent="0.25">
      <c r="A140" s="189" t="s">
        <v>372</v>
      </c>
      <c r="B140" s="166" t="s">
        <v>68</v>
      </c>
      <c r="C140" s="73" t="s">
        <v>55</v>
      </c>
      <c r="D140" s="167" t="s">
        <v>63</v>
      </c>
      <c r="E140" s="166" t="s">
        <v>149</v>
      </c>
      <c r="F140" s="73" t="s">
        <v>263</v>
      </c>
      <c r="G140" s="167" t="s">
        <v>158</v>
      </c>
      <c r="H140" s="166" t="s">
        <v>93</v>
      </c>
      <c r="I140" s="73" t="s">
        <v>267</v>
      </c>
      <c r="J140" s="167" t="s">
        <v>94</v>
      </c>
      <c r="K140" s="166" t="s">
        <v>299</v>
      </c>
      <c r="L140" s="73" t="s">
        <v>289</v>
      </c>
      <c r="M140" s="167" t="s">
        <v>285</v>
      </c>
      <c r="N140" s="166" t="s">
        <v>327</v>
      </c>
      <c r="O140" s="157" t="s">
        <v>319</v>
      </c>
      <c r="P140" s="184" t="s">
        <v>322</v>
      </c>
    </row>
    <row r="141" spans="1:16" x14ac:dyDescent="0.25">
      <c r="A141" s="189" t="s">
        <v>222</v>
      </c>
      <c r="B141" s="166" t="s">
        <v>68</v>
      </c>
      <c r="C141" s="73" t="s">
        <v>63</v>
      </c>
      <c r="D141" s="167" t="s">
        <v>78</v>
      </c>
      <c r="E141" s="166" t="s">
        <v>263</v>
      </c>
      <c r="F141" s="73" t="s">
        <v>70</v>
      </c>
      <c r="G141" s="167" t="s">
        <v>84</v>
      </c>
      <c r="H141" s="166" t="s">
        <v>94</v>
      </c>
      <c r="I141" s="73" t="s">
        <v>165</v>
      </c>
      <c r="J141" s="167" t="s">
        <v>273</v>
      </c>
      <c r="K141" s="166" t="s">
        <v>98</v>
      </c>
      <c r="L141" s="73" t="s">
        <v>281</v>
      </c>
      <c r="M141" s="167" t="s">
        <v>291</v>
      </c>
      <c r="N141" s="166" t="s">
        <v>307</v>
      </c>
      <c r="O141" s="157" t="s">
        <v>319</v>
      </c>
      <c r="P141" s="184" t="s">
        <v>322</v>
      </c>
    </row>
    <row r="142" spans="1:16" x14ac:dyDescent="0.25">
      <c r="A142" s="189" t="s">
        <v>144</v>
      </c>
      <c r="B142" s="166" t="s">
        <v>68</v>
      </c>
      <c r="C142" s="73" t="s">
        <v>63</v>
      </c>
      <c r="D142" s="167" t="s">
        <v>76</v>
      </c>
      <c r="E142" s="166" t="s">
        <v>265</v>
      </c>
      <c r="F142" s="73" t="s">
        <v>75</v>
      </c>
      <c r="G142" s="167" t="s">
        <v>91</v>
      </c>
      <c r="H142" s="166" t="s">
        <v>160</v>
      </c>
      <c r="I142" s="73" t="s">
        <v>276</v>
      </c>
      <c r="J142" s="167" t="s">
        <v>273</v>
      </c>
      <c r="K142" s="166" t="s">
        <v>98</v>
      </c>
      <c r="L142" s="73" t="s">
        <v>301</v>
      </c>
      <c r="M142" s="167" t="s">
        <v>288</v>
      </c>
      <c r="N142" s="166" t="s">
        <v>327</v>
      </c>
      <c r="O142" s="157" t="s">
        <v>306</v>
      </c>
      <c r="P142" s="184" t="s">
        <v>319</v>
      </c>
    </row>
    <row r="143" spans="1:16" x14ac:dyDescent="0.25">
      <c r="A143" s="189" t="s">
        <v>145</v>
      </c>
      <c r="B143" s="166" t="s">
        <v>68</v>
      </c>
      <c r="C143" s="73" t="s">
        <v>83</v>
      </c>
      <c r="D143" s="167" t="s">
        <v>63</v>
      </c>
      <c r="E143" s="166" t="s">
        <v>92</v>
      </c>
      <c r="F143" s="73" t="s">
        <v>540</v>
      </c>
      <c r="G143" s="167" t="s">
        <v>91</v>
      </c>
      <c r="H143" s="166" t="s">
        <v>165</v>
      </c>
      <c r="I143" s="73" t="s">
        <v>94</v>
      </c>
      <c r="J143" s="167" t="s">
        <v>279</v>
      </c>
      <c r="K143" s="166" t="s">
        <v>290</v>
      </c>
      <c r="L143" s="73" t="s">
        <v>98</v>
      </c>
      <c r="M143" s="167" t="s">
        <v>288</v>
      </c>
      <c r="N143" s="166" t="s">
        <v>327</v>
      </c>
      <c r="O143" s="157" t="s">
        <v>306</v>
      </c>
      <c r="P143" s="184" t="s">
        <v>319</v>
      </c>
    </row>
    <row r="144" spans="1:16" x14ac:dyDescent="0.25">
      <c r="A144" s="189" t="s">
        <v>187</v>
      </c>
      <c r="B144" s="166" t="s">
        <v>58</v>
      </c>
      <c r="C144" s="73" t="s">
        <v>65</v>
      </c>
      <c r="D144" s="167" t="s">
        <v>76</v>
      </c>
      <c r="E144" s="166" t="s">
        <v>75</v>
      </c>
      <c r="F144" s="73" t="s">
        <v>265</v>
      </c>
      <c r="G144" s="167" t="s">
        <v>540</v>
      </c>
      <c r="H144" s="166" t="s">
        <v>273</v>
      </c>
      <c r="I144" s="73" t="s">
        <v>276</v>
      </c>
      <c r="J144" s="167" t="s">
        <v>341</v>
      </c>
      <c r="K144" s="166" t="s">
        <v>172</v>
      </c>
      <c r="L144" s="73" t="s">
        <v>281</v>
      </c>
      <c r="M144" s="167" t="s">
        <v>288</v>
      </c>
      <c r="N144" s="166" t="s">
        <v>307</v>
      </c>
      <c r="O144" s="157" t="s">
        <v>326</v>
      </c>
      <c r="P144" s="184" t="s">
        <v>322</v>
      </c>
    </row>
    <row r="145" spans="1:16" x14ac:dyDescent="0.25">
      <c r="A145" s="189" t="s">
        <v>108</v>
      </c>
      <c r="B145" s="166" t="s">
        <v>63</v>
      </c>
      <c r="C145" s="73" t="s">
        <v>52</v>
      </c>
      <c r="D145" s="167" t="s">
        <v>78</v>
      </c>
      <c r="E145" s="166" t="s">
        <v>261</v>
      </c>
      <c r="F145" s="73" t="s">
        <v>80</v>
      </c>
      <c r="G145" s="167" t="s">
        <v>265</v>
      </c>
      <c r="H145" s="166" t="s">
        <v>277</v>
      </c>
      <c r="I145" s="73" t="s">
        <v>94</v>
      </c>
      <c r="J145" s="167" t="s">
        <v>93</v>
      </c>
      <c r="K145" s="166" t="s">
        <v>290</v>
      </c>
      <c r="L145" s="73" t="s">
        <v>301</v>
      </c>
      <c r="M145" s="167" t="s">
        <v>298</v>
      </c>
      <c r="N145" s="166" t="s">
        <v>326</v>
      </c>
      <c r="O145" s="157" t="s">
        <v>319</v>
      </c>
      <c r="P145" s="184" t="s">
        <v>306</v>
      </c>
    </row>
    <row r="146" spans="1:16" x14ac:dyDescent="0.25">
      <c r="A146" s="189" t="s">
        <v>182</v>
      </c>
      <c r="B146" s="166" t="s">
        <v>68</v>
      </c>
      <c r="C146" s="73" t="s">
        <v>542</v>
      </c>
      <c r="D146" s="167" t="s">
        <v>63</v>
      </c>
      <c r="E146" s="166" t="s">
        <v>264</v>
      </c>
      <c r="F146" s="73" t="s">
        <v>88</v>
      </c>
      <c r="G146" s="167" t="s">
        <v>67</v>
      </c>
      <c r="H146" s="166" t="s">
        <v>93</v>
      </c>
      <c r="I146" s="73" t="s">
        <v>270</v>
      </c>
      <c r="J146" s="167" t="s">
        <v>87</v>
      </c>
      <c r="K146" s="166" t="s">
        <v>98</v>
      </c>
      <c r="L146" s="73" t="s">
        <v>289</v>
      </c>
      <c r="M146" s="167" t="s">
        <v>291</v>
      </c>
      <c r="N146" s="166" t="s">
        <v>327</v>
      </c>
      <c r="O146" s="157" t="s">
        <v>324</v>
      </c>
      <c r="P146" s="184" t="s">
        <v>323</v>
      </c>
    </row>
    <row r="147" spans="1:16" x14ac:dyDescent="0.25">
      <c r="A147" s="189" t="s">
        <v>183</v>
      </c>
      <c r="B147" s="166" t="s">
        <v>57</v>
      </c>
      <c r="C147" s="73" t="s">
        <v>74</v>
      </c>
      <c r="D147" s="167" t="s">
        <v>541</v>
      </c>
      <c r="E147" s="166" t="s">
        <v>59</v>
      </c>
      <c r="F147" s="73" t="s">
        <v>66</v>
      </c>
      <c r="G147" s="167" t="s">
        <v>70</v>
      </c>
      <c r="H147" s="166" t="s">
        <v>72</v>
      </c>
      <c r="I147" s="73" t="s">
        <v>157</v>
      </c>
      <c r="J147" s="167" t="s">
        <v>165</v>
      </c>
      <c r="K147" s="166" t="s">
        <v>293</v>
      </c>
      <c r="L147" s="73" t="s">
        <v>299</v>
      </c>
      <c r="M147" s="167" t="s">
        <v>169</v>
      </c>
      <c r="N147" s="166" t="s">
        <v>320</v>
      </c>
      <c r="O147" s="157" t="s">
        <v>318</v>
      </c>
      <c r="P147" s="184" t="s">
        <v>316</v>
      </c>
    </row>
    <row r="148" spans="1:16" x14ac:dyDescent="0.25">
      <c r="A148" s="189" t="s">
        <v>234</v>
      </c>
      <c r="B148" s="166" t="s">
        <v>68</v>
      </c>
      <c r="C148" s="73" t="s">
        <v>65</v>
      </c>
      <c r="D148" s="167" t="s">
        <v>63</v>
      </c>
      <c r="E148" s="166" t="s">
        <v>158</v>
      </c>
      <c r="F148" s="73" t="s">
        <v>75</v>
      </c>
      <c r="G148" s="167" t="s">
        <v>92</v>
      </c>
      <c r="H148" s="166" t="s">
        <v>94</v>
      </c>
      <c r="I148" s="73" t="s">
        <v>162</v>
      </c>
      <c r="J148" s="167" t="s">
        <v>251</v>
      </c>
      <c r="K148" s="166" t="s">
        <v>297</v>
      </c>
      <c r="L148" s="73" t="s">
        <v>285</v>
      </c>
      <c r="M148" s="167" t="s">
        <v>288</v>
      </c>
      <c r="N148" s="166" t="s">
        <v>324</v>
      </c>
      <c r="O148" s="157" t="s">
        <v>319</v>
      </c>
      <c r="P148" s="184" t="s">
        <v>322</v>
      </c>
    </row>
    <row r="149" spans="1:16" x14ac:dyDescent="0.25">
      <c r="A149" s="189" t="s">
        <v>385</v>
      </c>
      <c r="B149" s="166" t="s">
        <v>68</v>
      </c>
      <c r="C149" s="73" t="s">
        <v>63</v>
      </c>
      <c r="D149" s="167" t="s">
        <v>83</v>
      </c>
      <c r="E149" s="166" t="s">
        <v>265</v>
      </c>
      <c r="F149" s="73" t="s">
        <v>88</v>
      </c>
      <c r="G149" s="167" t="s">
        <v>97</v>
      </c>
      <c r="H149" s="166" t="s">
        <v>160</v>
      </c>
      <c r="I149" s="73" t="s">
        <v>94</v>
      </c>
      <c r="J149" s="167" t="s">
        <v>165</v>
      </c>
      <c r="K149" s="166" t="s">
        <v>98</v>
      </c>
      <c r="L149" s="73" t="s">
        <v>289</v>
      </c>
      <c r="M149" s="167" t="s">
        <v>288</v>
      </c>
      <c r="N149" s="166" t="s">
        <v>326</v>
      </c>
      <c r="O149" s="157" t="s">
        <v>308</v>
      </c>
      <c r="P149" s="184" t="s">
        <v>306</v>
      </c>
    </row>
    <row r="150" spans="1:16" x14ac:dyDescent="0.25">
      <c r="A150" s="189" t="s">
        <v>399</v>
      </c>
      <c r="B150" s="166" t="s">
        <v>68</v>
      </c>
      <c r="C150" s="73" t="s">
        <v>57</v>
      </c>
      <c r="D150" s="167" t="s">
        <v>63</v>
      </c>
      <c r="E150" s="166" t="s">
        <v>70</v>
      </c>
      <c r="F150" s="73" t="s">
        <v>88</v>
      </c>
      <c r="G150" s="167" t="s">
        <v>80</v>
      </c>
      <c r="H150" s="166" t="s">
        <v>72</v>
      </c>
      <c r="I150" s="73" t="s">
        <v>94</v>
      </c>
      <c r="J150" s="167" t="s">
        <v>165</v>
      </c>
      <c r="K150" s="166" t="s">
        <v>292</v>
      </c>
      <c r="L150" s="73" t="s">
        <v>299</v>
      </c>
      <c r="M150" s="167" t="s">
        <v>285</v>
      </c>
      <c r="N150" s="166" t="s">
        <v>303</v>
      </c>
      <c r="O150" s="157" t="s">
        <v>315</v>
      </c>
      <c r="P150" s="184" t="s">
        <v>327</v>
      </c>
    </row>
    <row r="151" spans="1:16" x14ac:dyDescent="0.25">
      <c r="A151" s="189" t="s">
        <v>104</v>
      </c>
      <c r="B151" s="166" t="s">
        <v>55</v>
      </c>
      <c r="C151" s="73" t="s">
        <v>51</v>
      </c>
      <c r="D151" s="167" t="s">
        <v>63</v>
      </c>
      <c r="E151" s="166" t="s">
        <v>263</v>
      </c>
      <c r="F151" s="73" t="s">
        <v>71</v>
      </c>
      <c r="G151" s="167" t="s">
        <v>265</v>
      </c>
      <c r="H151" s="166" t="s">
        <v>160</v>
      </c>
      <c r="I151" s="73" t="s">
        <v>165</v>
      </c>
      <c r="J151" s="167" t="s">
        <v>341</v>
      </c>
      <c r="K151" s="166" t="s">
        <v>302</v>
      </c>
      <c r="L151" s="73" t="s">
        <v>289</v>
      </c>
      <c r="M151" s="167" t="s">
        <v>298</v>
      </c>
      <c r="N151" s="166" t="s">
        <v>327</v>
      </c>
      <c r="O151" s="157" t="s">
        <v>308</v>
      </c>
      <c r="P151" s="184" t="s">
        <v>328</v>
      </c>
    </row>
    <row r="152" spans="1:16" x14ac:dyDescent="0.25">
      <c r="A152" s="189" t="s">
        <v>115</v>
      </c>
      <c r="B152" s="166" t="s">
        <v>65</v>
      </c>
      <c r="C152" s="73" t="s">
        <v>74</v>
      </c>
      <c r="D152" s="167" t="s">
        <v>63</v>
      </c>
      <c r="E152" s="166" t="s">
        <v>158</v>
      </c>
      <c r="F152" s="73" t="s">
        <v>263</v>
      </c>
      <c r="G152" s="167" t="s">
        <v>265</v>
      </c>
      <c r="H152" s="166" t="s">
        <v>160</v>
      </c>
      <c r="I152" s="73" t="s">
        <v>94</v>
      </c>
      <c r="J152" s="167" t="s">
        <v>165</v>
      </c>
      <c r="K152" s="166" t="s">
        <v>98</v>
      </c>
      <c r="L152" s="73" t="s">
        <v>281</v>
      </c>
      <c r="M152" s="167" t="s">
        <v>283</v>
      </c>
      <c r="N152" s="166" t="s">
        <v>307</v>
      </c>
      <c r="O152" s="157" t="s">
        <v>306</v>
      </c>
      <c r="P152" s="184" t="s">
        <v>319</v>
      </c>
    </row>
    <row r="153" spans="1:16" x14ac:dyDescent="0.25">
      <c r="A153" s="189" t="s">
        <v>245</v>
      </c>
      <c r="B153" s="166" t="s">
        <v>68</v>
      </c>
      <c r="C153" s="73" t="s">
        <v>83</v>
      </c>
      <c r="D153" s="167" t="s">
        <v>63</v>
      </c>
      <c r="E153" s="166" t="s">
        <v>92</v>
      </c>
      <c r="F153" s="73" t="s">
        <v>265</v>
      </c>
      <c r="G153" s="167" t="s">
        <v>91</v>
      </c>
      <c r="H153" s="166" t="s">
        <v>160</v>
      </c>
      <c r="I153" s="73" t="s">
        <v>94</v>
      </c>
      <c r="J153" s="167" t="s">
        <v>273</v>
      </c>
      <c r="K153" s="166" t="s">
        <v>301</v>
      </c>
      <c r="L153" s="73" t="s">
        <v>289</v>
      </c>
      <c r="M153" s="167" t="s">
        <v>299</v>
      </c>
      <c r="N153" s="166" t="s">
        <v>324</v>
      </c>
      <c r="O153" s="157" t="s">
        <v>310</v>
      </c>
      <c r="P153" s="184" t="s">
        <v>314</v>
      </c>
    </row>
    <row r="154" spans="1:16" x14ac:dyDescent="0.25">
      <c r="A154" s="189" t="s">
        <v>240</v>
      </c>
      <c r="B154" s="166" t="s">
        <v>55</v>
      </c>
      <c r="C154" s="73" t="s">
        <v>78</v>
      </c>
      <c r="D154" s="167" t="s">
        <v>53</v>
      </c>
      <c r="E154" s="166" t="s">
        <v>158</v>
      </c>
      <c r="F154" s="73" t="s">
        <v>70</v>
      </c>
      <c r="G154" s="167" t="s">
        <v>265</v>
      </c>
      <c r="H154" s="166" t="s">
        <v>160</v>
      </c>
      <c r="I154" s="73" t="s">
        <v>168</v>
      </c>
      <c r="J154" s="167" t="s">
        <v>274</v>
      </c>
      <c r="K154" s="166" t="s">
        <v>288</v>
      </c>
      <c r="L154" s="73" t="s">
        <v>282</v>
      </c>
      <c r="M154" s="167" t="s">
        <v>285</v>
      </c>
      <c r="N154" s="166" t="s">
        <v>327</v>
      </c>
      <c r="O154" s="157" t="s">
        <v>318</v>
      </c>
      <c r="P154" s="184" t="s">
        <v>306</v>
      </c>
    </row>
    <row r="155" spans="1:16" x14ac:dyDescent="0.25">
      <c r="A155" s="189" t="s">
        <v>462</v>
      </c>
      <c r="B155" s="166" t="s">
        <v>68</v>
      </c>
      <c r="C155" s="73" t="s">
        <v>83</v>
      </c>
      <c r="D155" s="167" t="s">
        <v>51</v>
      </c>
      <c r="E155" s="166" t="s">
        <v>263</v>
      </c>
      <c r="F155" s="73" t="s">
        <v>97</v>
      </c>
      <c r="G155" s="167" t="s">
        <v>156</v>
      </c>
      <c r="H155" s="166" t="s">
        <v>159</v>
      </c>
      <c r="I155" s="73" t="s">
        <v>267</v>
      </c>
      <c r="J155" s="167" t="s">
        <v>72</v>
      </c>
      <c r="K155" s="166" t="s">
        <v>285</v>
      </c>
      <c r="L155" s="73" t="s">
        <v>289</v>
      </c>
      <c r="M155" s="167" t="s">
        <v>169</v>
      </c>
      <c r="N155" s="166" t="s">
        <v>327</v>
      </c>
      <c r="O155" s="157" t="s">
        <v>324</v>
      </c>
      <c r="P155" s="184" t="s">
        <v>328</v>
      </c>
    </row>
    <row r="156" spans="1:16" x14ac:dyDescent="0.25">
      <c r="A156" s="189" t="s">
        <v>463</v>
      </c>
      <c r="B156" s="166" t="s">
        <v>55</v>
      </c>
      <c r="C156" s="73" t="s">
        <v>57</v>
      </c>
      <c r="D156" s="167" t="s">
        <v>63</v>
      </c>
      <c r="E156" s="166" t="s">
        <v>265</v>
      </c>
      <c r="F156" s="73" t="s">
        <v>82</v>
      </c>
      <c r="G156" s="167" t="s">
        <v>540</v>
      </c>
      <c r="H156" s="166" t="s">
        <v>94</v>
      </c>
      <c r="I156" s="73" t="s">
        <v>85</v>
      </c>
      <c r="J156" s="167" t="s">
        <v>273</v>
      </c>
      <c r="K156" s="166" t="s">
        <v>293</v>
      </c>
      <c r="L156" s="73" t="s">
        <v>299</v>
      </c>
      <c r="M156" s="167" t="s">
        <v>300</v>
      </c>
      <c r="N156" s="166" t="s">
        <v>173</v>
      </c>
      <c r="O156" s="157" t="s">
        <v>319</v>
      </c>
      <c r="P156" s="184" t="s">
        <v>324</v>
      </c>
    </row>
    <row r="157" spans="1:16" x14ac:dyDescent="0.25">
      <c r="A157" s="189" t="s">
        <v>193</v>
      </c>
      <c r="B157" s="166" t="s">
        <v>68</v>
      </c>
      <c r="C157" s="73" t="s">
        <v>63</v>
      </c>
      <c r="D157" s="167" t="s">
        <v>52</v>
      </c>
      <c r="E157" s="166" t="s">
        <v>158</v>
      </c>
      <c r="F157" s="73" t="s">
        <v>75</v>
      </c>
      <c r="G157" s="167" t="s">
        <v>91</v>
      </c>
      <c r="H157" s="166" t="s">
        <v>160</v>
      </c>
      <c r="I157" s="73" t="s">
        <v>162</v>
      </c>
      <c r="J157" s="167" t="s">
        <v>276</v>
      </c>
      <c r="K157" s="166" t="s">
        <v>299</v>
      </c>
      <c r="L157" s="73" t="s">
        <v>288</v>
      </c>
      <c r="M157" s="167" t="s">
        <v>170</v>
      </c>
      <c r="N157" s="166" t="s">
        <v>327</v>
      </c>
      <c r="O157" s="157" t="s">
        <v>319</v>
      </c>
      <c r="P157" s="184" t="s">
        <v>322</v>
      </c>
    </row>
    <row r="158" spans="1:16" x14ac:dyDescent="0.25">
      <c r="A158" s="189" t="s">
        <v>112</v>
      </c>
      <c r="B158" s="166" t="s">
        <v>65</v>
      </c>
      <c r="C158" s="73" t="s">
        <v>55</v>
      </c>
      <c r="D158" s="167" t="s">
        <v>76</v>
      </c>
      <c r="E158" s="166" t="s">
        <v>261</v>
      </c>
      <c r="F158" s="73" t="s">
        <v>80</v>
      </c>
      <c r="G158" s="167" t="s">
        <v>91</v>
      </c>
      <c r="H158" s="166" t="s">
        <v>270</v>
      </c>
      <c r="I158" s="73" t="s">
        <v>165</v>
      </c>
      <c r="J158" s="167" t="s">
        <v>94</v>
      </c>
      <c r="K158" s="166" t="s">
        <v>302</v>
      </c>
      <c r="L158" s="73" t="s">
        <v>289</v>
      </c>
      <c r="M158" s="167" t="s">
        <v>169</v>
      </c>
      <c r="N158" s="166" t="s">
        <v>325</v>
      </c>
      <c r="O158" s="157" t="s">
        <v>321</v>
      </c>
      <c r="P158" s="184" t="s">
        <v>313</v>
      </c>
    </row>
    <row r="159" spans="1:16" x14ac:dyDescent="0.25">
      <c r="A159" s="189" t="s">
        <v>113</v>
      </c>
      <c r="B159" s="166" t="s">
        <v>68</v>
      </c>
      <c r="C159" s="73" t="s">
        <v>51</v>
      </c>
      <c r="D159" s="167" t="s">
        <v>63</v>
      </c>
      <c r="E159" s="166" t="s">
        <v>59</v>
      </c>
      <c r="F159" s="73" t="s">
        <v>70</v>
      </c>
      <c r="G159" s="167" t="s">
        <v>97</v>
      </c>
      <c r="H159" s="166" t="s">
        <v>270</v>
      </c>
      <c r="I159" s="73" t="s">
        <v>267</v>
      </c>
      <c r="J159" s="167" t="s">
        <v>273</v>
      </c>
      <c r="K159" s="166" t="s">
        <v>98</v>
      </c>
      <c r="L159" s="73" t="s">
        <v>289</v>
      </c>
      <c r="M159" s="167" t="s">
        <v>299</v>
      </c>
      <c r="N159" s="166" t="s">
        <v>327</v>
      </c>
      <c r="O159" s="157" t="s">
        <v>318</v>
      </c>
      <c r="P159" s="184" t="s">
        <v>305</v>
      </c>
    </row>
    <row r="160" spans="1:16" x14ac:dyDescent="0.25">
      <c r="A160" s="189" t="s">
        <v>333</v>
      </c>
      <c r="B160" s="166" t="s">
        <v>68</v>
      </c>
      <c r="C160" s="73" t="s">
        <v>64</v>
      </c>
      <c r="D160" s="167" t="s">
        <v>63</v>
      </c>
      <c r="E160" s="166" t="s">
        <v>263</v>
      </c>
      <c r="F160" s="73" t="s">
        <v>70</v>
      </c>
      <c r="G160" s="167" t="s">
        <v>265</v>
      </c>
      <c r="H160" s="166" t="s">
        <v>73</v>
      </c>
      <c r="I160" s="73" t="s">
        <v>157</v>
      </c>
      <c r="J160" s="167" t="s">
        <v>94</v>
      </c>
      <c r="K160" s="166" t="s">
        <v>167</v>
      </c>
      <c r="L160" s="73" t="s">
        <v>289</v>
      </c>
      <c r="M160" s="167" t="s">
        <v>299</v>
      </c>
      <c r="N160" s="166" t="s">
        <v>327</v>
      </c>
      <c r="O160" s="157" t="s">
        <v>320</v>
      </c>
      <c r="P160" s="184" t="s">
        <v>324</v>
      </c>
    </row>
    <row r="161" spans="1:16" x14ac:dyDescent="0.25">
      <c r="A161" s="189" t="s">
        <v>336</v>
      </c>
      <c r="B161" s="166" t="s">
        <v>57</v>
      </c>
      <c r="C161" s="73" t="s">
        <v>83</v>
      </c>
      <c r="D161" s="167" t="s">
        <v>63</v>
      </c>
      <c r="E161" s="166" t="s">
        <v>158</v>
      </c>
      <c r="F161" s="73" t="s">
        <v>166</v>
      </c>
      <c r="G161" s="167" t="s">
        <v>156</v>
      </c>
      <c r="H161" s="166" t="s">
        <v>93</v>
      </c>
      <c r="I161" s="73" t="s">
        <v>96</v>
      </c>
      <c r="J161" s="167" t="s">
        <v>251</v>
      </c>
      <c r="K161" s="166" t="s">
        <v>288</v>
      </c>
      <c r="L161" s="73" t="s">
        <v>283</v>
      </c>
      <c r="M161" s="167" t="s">
        <v>169</v>
      </c>
      <c r="N161" s="166" t="s">
        <v>307</v>
      </c>
      <c r="O161" s="157" t="s">
        <v>318</v>
      </c>
      <c r="P161" s="184" t="s">
        <v>314</v>
      </c>
    </row>
    <row r="162" spans="1:16" x14ac:dyDescent="0.25">
      <c r="A162" s="189" t="s">
        <v>237</v>
      </c>
      <c r="B162" s="166" t="s">
        <v>55</v>
      </c>
      <c r="C162" s="73" t="s">
        <v>52</v>
      </c>
      <c r="D162" s="167" t="s">
        <v>76</v>
      </c>
      <c r="E162" s="166" t="s">
        <v>158</v>
      </c>
      <c r="F162" s="73" t="s">
        <v>89</v>
      </c>
      <c r="G162" s="167" t="s">
        <v>80</v>
      </c>
      <c r="H162" s="166" t="s">
        <v>160</v>
      </c>
      <c r="I162" s="73" t="s">
        <v>543</v>
      </c>
      <c r="J162" s="167" t="s">
        <v>276</v>
      </c>
      <c r="K162" s="166" t="s">
        <v>282</v>
      </c>
      <c r="L162" s="73" t="s">
        <v>281</v>
      </c>
      <c r="M162" s="167" t="s">
        <v>284</v>
      </c>
      <c r="N162" s="166" t="s">
        <v>331</v>
      </c>
      <c r="O162" s="157" t="s">
        <v>325</v>
      </c>
      <c r="P162" s="184" t="s">
        <v>319</v>
      </c>
    </row>
    <row r="163" spans="1:16" x14ac:dyDescent="0.25">
      <c r="A163" s="189" t="s">
        <v>102</v>
      </c>
      <c r="B163" s="166" t="s">
        <v>52</v>
      </c>
      <c r="C163" s="73" t="s">
        <v>55</v>
      </c>
      <c r="D163" s="167" t="s">
        <v>68</v>
      </c>
      <c r="E163" s="166" t="s">
        <v>263</v>
      </c>
      <c r="F163" s="73" t="s">
        <v>262</v>
      </c>
      <c r="G163" s="167" t="s">
        <v>80</v>
      </c>
      <c r="H163" s="166" t="s">
        <v>160</v>
      </c>
      <c r="I163" s="73" t="s">
        <v>543</v>
      </c>
      <c r="J163" s="167" t="s">
        <v>273</v>
      </c>
      <c r="K163" s="166" t="s">
        <v>167</v>
      </c>
      <c r="L163" s="73" t="s">
        <v>295</v>
      </c>
      <c r="M163" s="167" t="s">
        <v>288</v>
      </c>
      <c r="N163" s="166" t="s">
        <v>325</v>
      </c>
      <c r="O163" s="157" t="s">
        <v>307</v>
      </c>
      <c r="P163" s="184" t="s">
        <v>327</v>
      </c>
    </row>
    <row r="164" spans="1:16" ht="12.9" thickBot="1" x14ac:dyDescent="0.3">
      <c r="A164" s="190" t="s">
        <v>493</v>
      </c>
      <c r="B164" s="168" t="s">
        <v>68</v>
      </c>
      <c r="C164" s="169" t="s">
        <v>55</v>
      </c>
      <c r="D164" s="170" t="s">
        <v>63</v>
      </c>
      <c r="E164" s="168" t="s">
        <v>80</v>
      </c>
      <c r="F164" s="169" t="s">
        <v>82</v>
      </c>
      <c r="G164" s="170" t="s">
        <v>91</v>
      </c>
      <c r="H164" s="168" t="s">
        <v>270</v>
      </c>
      <c r="I164" s="169" t="s">
        <v>85</v>
      </c>
      <c r="J164" s="170" t="s">
        <v>273</v>
      </c>
      <c r="K164" s="168" t="s">
        <v>286</v>
      </c>
      <c r="L164" s="169" t="s">
        <v>291</v>
      </c>
      <c r="M164" s="170" t="s">
        <v>284</v>
      </c>
      <c r="N164" s="168" t="s">
        <v>305</v>
      </c>
      <c r="O164" s="185" t="s">
        <v>325</v>
      </c>
      <c r="P164" s="186" t="s">
        <v>314</v>
      </c>
    </row>
  </sheetData>
  <sortState xmlns:xlrd2="http://schemas.microsoft.com/office/spreadsheetml/2017/richdata2" ref="A2:AL232">
    <sortCondition ref="A2:A232"/>
  </sortState>
  <pageMargins left="0.01" right="0.01" top="0.2" bottom="0.2"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A8B4-C578-4919-8FAA-CBD11D167D7F}">
  <dimension ref="A1:X107"/>
  <sheetViews>
    <sheetView showGridLines="0" topLeftCell="A9" workbookViewId="0">
      <selection activeCell="U23" sqref="U23"/>
    </sheetView>
  </sheetViews>
  <sheetFormatPr defaultColWidth="8.875" defaultRowHeight="12.25" x14ac:dyDescent="0.25"/>
  <cols>
    <col min="1" max="1" width="1.375" style="1" customWidth="1"/>
    <col min="2" max="2" width="4.5" style="65" bestFit="1" customWidth="1"/>
    <col min="3" max="3" width="15" style="66" bestFit="1" customWidth="1"/>
    <col min="4" max="4" width="8.5" style="69" bestFit="1" customWidth="1"/>
    <col min="5" max="5" width="11.25" style="69" bestFit="1" customWidth="1"/>
    <col min="6" max="6" width="1.625" style="71" customWidth="1"/>
    <col min="7" max="7" width="11.25" style="67" bestFit="1" customWidth="1"/>
    <col min="8" max="8" width="0.625" style="68" customWidth="1"/>
    <col min="9" max="9" width="11.125" style="70" bestFit="1" customWidth="1"/>
    <col min="10" max="10" width="12.25" style="70" bestFit="1" customWidth="1"/>
    <col min="11" max="11" width="0.75" style="1" customWidth="1"/>
    <col min="12" max="12" width="8.875" style="1"/>
    <col min="13" max="13" width="8.875" style="71"/>
    <col min="14" max="14" width="4.75" style="204" bestFit="1" customWidth="1"/>
    <col min="15" max="15" width="15" style="205" bestFit="1" customWidth="1"/>
    <col min="16" max="16" width="11.75" style="204" bestFit="1" customWidth="1"/>
    <col min="17" max="17" width="4.25" style="1" customWidth="1"/>
    <col min="18" max="18" width="4.75" style="1" bestFit="1" customWidth="1"/>
    <col min="19" max="19" width="15.375" style="1" bestFit="1" customWidth="1"/>
    <col min="20" max="20" width="11.75" style="1" bestFit="1" customWidth="1"/>
    <col min="21" max="21" width="4.25" style="1" customWidth="1"/>
    <col min="22" max="22" width="4.75" style="1" bestFit="1" customWidth="1"/>
    <col min="23" max="23" width="15.375" style="1" bestFit="1" customWidth="1"/>
    <col min="24" max="24" width="10.5" style="1" bestFit="1" customWidth="1"/>
    <col min="25" max="16384" width="8.875" style="1"/>
  </cols>
  <sheetData>
    <row r="1" spans="1:16" ht="7.3" customHeight="1" thickBot="1" x14ac:dyDescent="0.3">
      <c r="A1" s="71"/>
      <c r="B1" s="75"/>
      <c r="C1" s="76"/>
      <c r="D1" s="80"/>
      <c r="E1" s="80"/>
      <c r="G1" s="77"/>
      <c r="H1" s="78"/>
      <c r="I1" s="79"/>
      <c r="J1" s="79"/>
      <c r="K1" s="71"/>
      <c r="L1" s="71"/>
    </row>
    <row r="2" spans="1:16" s="64" customFormat="1" ht="23.8" thickBot="1" x14ac:dyDescent="0.25">
      <c r="A2" s="72"/>
      <c r="B2" s="81" t="s">
        <v>152</v>
      </c>
      <c r="C2" s="82" t="s">
        <v>151</v>
      </c>
      <c r="D2" s="200" t="s">
        <v>560</v>
      </c>
      <c r="E2" s="85" t="s">
        <v>561</v>
      </c>
      <c r="F2" s="72"/>
      <c r="G2" s="102" t="s">
        <v>43</v>
      </c>
      <c r="H2" s="103"/>
      <c r="I2" s="83" t="s">
        <v>153</v>
      </c>
      <c r="J2" s="84" t="s">
        <v>154</v>
      </c>
      <c r="K2" s="72"/>
      <c r="L2" s="72"/>
      <c r="M2" s="72"/>
      <c r="N2" s="204"/>
      <c r="O2" s="205"/>
      <c r="P2" s="204"/>
    </row>
    <row r="3" spans="1:16" ht="12.9" thickTop="1" x14ac:dyDescent="0.25">
      <c r="A3" s="71"/>
      <c r="B3" s="86">
        <v>1</v>
      </c>
      <c r="C3" s="87" t="s">
        <v>131</v>
      </c>
      <c r="D3" s="201">
        <v>5000</v>
      </c>
      <c r="E3" s="90">
        <v>3511796</v>
      </c>
      <c r="G3" s="191">
        <v>3511796</v>
      </c>
      <c r="H3" s="104"/>
      <c r="I3" s="88"/>
      <c r="J3" s="89"/>
      <c r="K3" s="71"/>
      <c r="L3" s="71"/>
    </row>
    <row r="4" spans="1:16" x14ac:dyDescent="0.25">
      <c r="A4" s="71"/>
      <c r="B4" s="91">
        <v>2</v>
      </c>
      <c r="C4" s="92" t="s">
        <v>356</v>
      </c>
      <c r="D4" s="202">
        <v>2500</v>
      </c>
      <c r="E4" s="95">
        <v>3310176</v>
      </c>
      <c r="G4" s="192">
        <v>3310176</v>
      </c>
      <c r="H4" s="104"/>
      <c r="I4" s="93">
        <f>G3-G4</f>
        <v>201620</v>
      </c>
      <c r="J4" s="94">
        <f>$G$3-G4</f>
        <v>201620</v>
      </c>
      <c r="K4" s="71"/>
      <c r="L4" s="71"/>
    </row>
    <row r="5" spans="1:16" x14ac:dyDescent="0.25">
      <c r="A5" s="71"/>
      <c r="B5" s="91">
        <v>3</v>
      </c>
      <c r="C5" s="92" t="s">
        <v>136</v>
      </c>
      <c r="D5" s="202">
        <v>1750</v>
      </c>
      <c r="E5" s="95">
        <v>3155995</v>
      </c>
      <c r="G5" s="192">
        <v>3155995</v>
      </c>
      <c r="H5" s="104"/>
      <c r="I5" s="93">
        <f t="shared" ref="I5:I27" si="0">G4-G5</f>
        <v>154181</v>
      </c>
      <c r="J5" s="94">
        <f t="shared" ref="J5:J27" si="1">$G$3-G5</f>
        <v>355801</v>
      </c>
      <c r="K5" s="71"/>
      <c r="L5" s="71"/>
    </row>
    <row r="6" spans="1:16" x14ac:dyDescent="0.25">
      <c r="A6" s="71"/>
      <c r="B6" s="91">
        <v>4</v>
      </c>
      <c r="C6" s="92" t="s">
        <v>103</v>
      </c>
      <c r="D6" s="202">
        <v>1500</v>
      </c>
      <c r="E6" s="95">
        <v>3144909</v>
      </c>
      <c r="G6" s="192">
        <v>3144909</v>
      </c>
      <c r="H6" s="104"/>
      <c r="I6" s="93">
        <f t="shared" si="0"/>
        <v>11086</v>
      </c>
      <c r="J6" s="94">
        <f t="shared" si="1"/>
        <v>366887</v>
      </c>
      <c r="K6" s="71"/>
      <c r="L6" s="71"/>
    </row>
    <row r="7" spans="1:16" x14ac:dyDescent="0.25">
      <c r="A7" s="71"/>
      <c r="B7" s="91">
        <v>5</v>
      </c>
      <c r="C7" s="92" t="s">
        <v>191</v>
      </c>
      <c r="D7" s="202">
        <v>1250</v>
      </c>
      <c r="E7" s="95">
        <v>3135968</v>
      </c>
      <c r="G7" s="192">
        <v>3135968</v>
      </c>
      <c r="H7" s="104"/>
      <c r="I7" s="93">
        <f t="shared" si="0"/>
        <v>8941</v>
      </c>
      <c r="J7" s="94">
        <f t="shared" si="1"/>
        <v>375828</v>
      </c>
      <c r="K7" s="71"/>
      <c r="L7" s="71"/>
    </row>
    <row r="8" spans="1:16" x14ac:dyDescent="0.25">
      <c r="A8" s="71"/>
      <c r="B8" s="91">
        <v>6</v>
      </c>
      <c r="C8" s="92" t="s">
        <v>460</v>
      </c>
      <c r="D8" s="202">
        <v>1000</v>
      </c>
      <c r="E8" s="95">
        <v>3132059</v>
      </c>
      <c r="G8" s="192">
        <v>3132059</v>
      </c>
      <c r="H8" s="104"/>
      <c r="I8" s="93">
        <f t="shared" si="0"/>
        <v>3909</v>
      </c>
      <c r="J8" s="94">
        <f t="shared" si="1"/>
        <v>379737</v>
      </c>
      <c r="K8" s="71"/>
      <c r="L8" s="71"/>
    </row>
    <row r="9" spans="1:16" x14ac:dyDescent="0.25">
      <c r="A9" s="71"/>
      <c r="B9" s="91">
        <v>7</v>
      </c>
      <c r="C9" s="92" t="s">
        <v>102</v>
      </c>
      <c r="D9" s="202">
        <v>750</v>
      </c>
      <c r="E9" s="95">
        <v>2990953</v>
      </c>
      <c r="G9" s="192">
        <v>2990953</v>
      </c>
      <c r="H9" s="104"/>
      <c r="I9" s="93">
        <f t="shared" si="0"/>
        <v>141106</v>
      </c>
      <c r="J9" s="94">
        <f t="shared" si="1"/>
        <v>520843</v>
      </c>
      <c r="K9" s="71"/>
      <c r="L9" s="71"/>
    </row>
    <row r="10" spans="1:16" x14ac:dyDescent="0.25">
      <c r="A10" s="71"/>
      <c r="B10" s="91">
        <v>8</v>
      </c>
      <c r="C10" s="92" t="s">
        <v>133</v>
      </c>
      <c r="D10" s="202">
        <v>750</v>
      </c>
      <c r="E10" s="95">
        <v>2982099</v>
      </c>
      <c r="G10" s="192">
        <v>2982099</v>
      </c>
      <c r="H10" s="104"/>
      <c r="I10" s="93">
        <f t="shared" si="0"/>
        <v>8854</v>
      </c>
      <c r="J10" s="94">
        <f t="shared" si="1"/>
        <v>529697</v>
      </c>
      <c r="K10" s="71"/>
      <c r="L10" s="71"/>
    </row>
    <row r="11" spans="1:16" x14ac:dyDescent="0.25">
      <c r="A11" s="71"/>
      <c r="B11" s="91">
        <v>9</v>
      </c>
      <c r="C11" s="92" t="s">
        <v>344</v>
      </c>
      <c r="D11" s="202">
        <v>750</v>
      </c>
      <c r="E11" s="95">
        <v>2958980</v>
      </c>
      <c r="G11" s="192">
        <v>2958980</v>
      </c>
      <c r="H11" s="104"/>
      <c r="I11" s="93">
        <f t="shared" si="0"/>
        <v>23119</v>
      </c>
      <c r="J11" s="94">
        <f t="shared" si="1"/>
        <v>552816</v>
      </c>
      <c r="K11" s="71"/>
      <c r="L11" s="71"/>
    </row>
    <row r="12" spans="1:16" x14ac:dyDescent="0.25">
      <c r="A12" s="71"/>
      <c r="B12" s="91">
        <v>10</v>
      </c>
      <c r="C12" s="92" t="s">
        <v>371</v>
      </c>
      <c r="D12" s="202">
        <v>750</v>
      </c>
      <c r="E12" s="95">
        <v>2917559</v>
      </c>
      <c r="G12" s="192">
        <v>2917559</v>
      </c>
      <c r="H12" s="136"/>
      <c r="I12" s="93">
        <f t="shared" si="0"/>
        <v>41421</v>
      </c>
      <c r="J12" s="94">
        <f t="shared" si="1"/>
        <v>594237</v>
      </c>
      <c r="K12" s="71"/>
      <c r="L12" s="71"/>
    </row>
    <row r="13" spans="1:16" x14ac:dyDescent="0.25">
      <c r="A13" s="71"/>
      <c r="B13" s="86">
        <v>11</v>
      </c>
      <c r="C13" s="87" t="s">
        <v>338</v>
      </c>
      <c r="D13" s="201">
        <v>0</v>
      </c>
      <c r="E13" s="90">
        <v>2886693</v>
      </c>
      <c r="G13" s="191">
        <v>2886693</v>
      </c>
      <c r="H13" s="104"/>
      <c r="I13" s="88">
        <f t="shared" si="0"/>
        <v>30866</v>
      </c>
      <c r="J13" s="89">
        <f t="shared" si="1"/>
        <v>625103</v>
      </c>
      <c r="K13" s="71"/>
      <c r="L13" s="71"/>
    </row>
    <row r="14" spans="1:16" x14ac:dyDescent="0.25">
      <c r="A14" s="71"/>
      <c r="B14" s="91">
        <v>12</v>
      </c>
      <c r="C14" s="92" t="s">
        <v>399</v>
      </c>
      <c r="D14" s="202">
        <v>0</v>
      </c>
      <c r="E14" s="95">
        <v>2835166</v>
      </c>
      <c r="G14" s="192">
        <v>2835166</v>
      </c>
      <c r="H14" s="104"/>
      <c r="I14" s="93">
        <f t="shared" si="0"/>
        <v>51527</v>
      </c>
      <c r="J14" s="94">
        <f t="shared" si="1"/>
        <v>676630</v>
      </c>
      <c r="K14" s="71"/>
      <c r="L14" s="71"/>
    </row>
    <row r="15" spans="1:16" x14ac:dyDescent="0.25">
      <c r="A15" s="71"/>
      <c r="B15" s="91">
        <v>13</v>
      </c>
      <c r="C15" s="92" t="s">
        <v>493</v>
      </c>
      <c r="D15" s="202">
        <v>0</v>
      </c>
      <c r="E15" s="95">
        <v>2745317</v>
      </c>
      <c r="G15" s="192">
        <v>2745317</v>
      </c>
      <c r="H15" s="104"/>
      <c r="I15" s="93">
        <f t="shared" si="0"/>
        <v>89849</v>
      </c>
      <c r="J15" s="94">
        <f t="shared" si="1"/>
        <v>766479</v>
      </c>
      <c r="K15" s="71"/>
      <c r="L15" s="71"/>
    </row>
    <row r="16" spans="1:16" x14ac:dyDescent="0.25">
      <c r="A16" s="71"/>
      <c r="B16" s="91">
        <v>14</v>
      </c>
      <c r="C16" s="92" t="s">
        <v>237</v>
      </c>
      <c r="D16" s="202">
        <v>0</v>
      </c>
      <c r="E16" s="95">
        <v>2663763</v>
      </c>
      <c r="G16" s="192">
        <v>2663763</v>
      </c>
      <c r="H16" s="104"/>
      <c r="I16" s="93">
        <f t="shared" si="0"/>
        <v>81554</v>
      </c>
      <c r="J16" s="94">
        <f t="shared" si="1"/>
        <v>848033</v>
      </c>
      <c r="K16" s="71"/>
      <c r="L16" s="71"/>
    </row>
    <row r="17" spans="1:24" x14ac:dyDescent="0.25">
      <c r="A17" s="71"/>
      <c r="B17" s="91">
        <v>15</v>
      </c>
      <c r="C17" s="92" t="s">
        <v>108</v>
      </c>
      <c r="D17" s="202">
        <v>0</v>
      </c>
      <c r="E17" s="95">
        <v>2622376</v>
      </c>
      <c r="G17" s="192">
        <v>2622376</v>
      </c>
      <c r="H17" s="104"/>
      <c r="I17" s="93">
        <f t="shared" si="0"/>
        <v>41387</v>
      </c>
      <c r="J17" s="94">
        <f t="shared" si="1"/>
        <v>889420</v>
      </c>
      <c r="K17" s="71"/>
      <c r="L17" s="71"/>
    </row>
    <row r="18" spans="1:24" x14ac:dyDescent="0.25">
      <c r="A18" s="71"/>
      <c r="B18" s="91">
        <v>16</v>
      </c>
      <c r="C18" s="92" t="s">
        <v>204</v>
      </c>
      <c r="D18" s="202">
        <v>0</v>
      </c>
      <c r="E18" s="95">
        <v>2602026</v>
      </c>
      <c r="G18" s="192">
        <v>2602026</v>
      </c>
      <c r="H18" s="104"/>
      <c r="I18" s="93">
        <f t="shared" si="0"/>
        <v>20350</v>
      </c>
      <c r="J18" s="94">
        <f t="shared" si="1"/>
        <v>909770</v>
      </c>
      <c r="K18" s="71"/>
      <c r="L18" s="71"/>
    </row>
    <row r="19" spans="1:24" x14ac:dyDescent="0.25">
      <c r="A19" s="71"/>
      <c r="B19" s="91">
        <v>17</v>
      </c>
      <c r="C19" s="92" t="s">
        <v>229</v>
      </c>
      <c r="D19" s="202">
        <v>0</v>
      </c>
      <c r="E19" s="95">
        <v>2598026</v>
      </c>
      <c r="G19" s="192">
        <v>2598026</v>
      </c>
      <c r="H19" s="104"/>
      <c r="I19" s="93">
        <f t="shared" si="0"/>
        <v>4000</v>
      </c>
      <c r="J19" s="94">
        <f t="shared" si="1"/>
        <v>913770</v>
      </c>
      <c r="K19" s="71"/>
      <c r="L19" s="71"/>
    </row>
    <row r="20" spans="1:24" x14ac:dyDescent="0.25">
      <c r="A20" s="71"/>
      <c r="B20" s="91">
        <v>18</v>
      </c>
      <c r="C20" s="92" t="s">
        <v>210</v>
      </c>
      <c r="D20" s="202">
        <v>0</v>
      </c>
      <c r="E20" s="95">
        <v>2580537</v>
      </c>
      <c r="G20" s="192">
        <v>2580537</v>
      </c>
      <c r="H20" s="104"/>
      <c r="I20" s="93">
        <f t="shared" si="0"/>
        <v>17489</v>
      </c>
      <c r="J20" s="94">
        <f t="shared" si="1"/>
        <v>931259</v>
      </c>
      <c r="K20" s="71"/>
      <c r="L20" s="71"/>
    </row>
    <row r="21" spans="1:24" x14ac:dyDescent="0.25">
      <c r="A21" s="71"/>
      <c r="B21" s="91">
        <v>19</v>
      </c>
      <c r="C21" s="92" t="s">
        <v>379</v>
      </c>
      <c r="D21" s="202">
        <v>0</v>
      </c>
      <c r="E21" s="95">
        <v>2495269</v>
      </c>
      <c r="G21" s="192">
        <v>2495269</v>
      </c>
      <c r="H21" s="104"/>
      <c r="I21" s="93">
        <f t="shared" si="0"/>
        <v>85268</v>
      </c>
      <c r="J21" s="94">
        <f t="shared" si="1"/>
        <v>1016527</v>
      </c>
      <c r="K21" s="71"/>
      <c r="L21" s="71"/>
    </row>
    <row r="22" spans="1:24" x14ac:dyDescent="0.25">
      <c r="A22" s="71"/>
      <c r="B22" s="91">
        <v>20</v>
      </c>
      <c r="C22" s="92" t="s">
        <v>214</v>
      </c>
      <c r="D22" s="202">
        <v>0</v>
      </c>
      <c r="E22" s="95">
        <v>2486409</v>
      </c>
      <c r="G22" s="192">
        <v>2486409</v>
      </c>
      <c r="H22" s="104"/>
      <c r="I22" s="93">
        <f t="shared" si="0"/>
        <v>8860</v>
      </c>
      <c r="J22" s="94">
        <f t="shared" si="1"/>
        <v>1025387</v>
      </c>
      <c r="K22" s="71"/>
      <c r="L22" s="71"/>
    </row>
    <row r="23" spans="1:24" x14ac:dyDescent="0.25">
      <c r="A23" s="71"/>
      <c r="B23" s="91">
        <v>21</v>
      </c>
      <c r="C23" s="92" t="s">
        <v>112</v>
      </c>
      <c r="D23" s="202">
        <v>0</v>
      </c>
      <c r="E23" s="95">
        <v>2463693</v>
      </c>
      <c r="G23" s="192">
        <v>2463693</v>
      </c>
      <c r="H23" s="104"/>
      <c r="I23" s="93">
        <f t="shared" si="0"/>
        <v>22716</v>
      </c>
      <c r="J23" s="94">
        <f t="shared" si="1"/>
        <v>1048103</v>
      </c>
      <c r="K23" s="71"/>
      <c r="L23" s="71"/>
    </row>
    <row r="24" spans="1:24" x14ac:dyDescent="0.25">
      <c r="A24" s="71"/>
      <c r="B24" s="91">
        <v>22</v>
      </c>
      <c r="C24" s="92" t="s">
        <v>238</v>
      </c>
      <c r="D24" s="202">
        <v>0</v>
      </c>
      <c r="E24" s="95">
        <v>2460508</v>
      </c>
      <c r="G24" s="192">
        <v>2460508</v>
      </c>
      <c r="H24" s="104"/>
      <c r="I24" s="93">
        <f t="shared" si="0"/>
        <v>3185</v>
      </c>
      <c r="J24" s="94">
        <f t="shared" si="1"/>
        <v>1051288</v>
      </c>
      <c r="K24" s="71"/>
      <c r="L24" s="71"/>
    </row>
    <row r="25" spans="1:24" x14ac:dyDescent="0.25">
      <c r="A25" s="71"/>
      <c r="B25" s="91">
        <v>23</v>
      </c>
      <c r="C25" s="92" t="s">
        <v>199</v>
      </c>
      <c r="D25" s="202">
        <v>0</v>
      </c>
      <c r="E25" s="95">
        <v>2387958</v>
      </c>
      <c r="G25" s="192">
        <v>2387958</v>
      </c>
      <c r="H25" s="104"/>
      <c r="I25" s="93">
        <f t="shared" si="0"/>
        <v>72550</v>
      </c>
      <c r="J25" s="94">
        <f t="shared" si="1"/>
        <v>1123838</v>
      </c>
      <c r="K25" s="71"/>
      <c r="L25" s="71"/>
    </row>
    <row r="26" spans="1:24" x14ac:dyDescent="0.25">
      <c r="A26" s="71"/>
      <c r="B26" s="91">
        <v>24</v>
      </c>
      <c r="C26" s="92" t="s">
        <v>107</v>
      </c>
      <c r="D26" s="202">
        <v>0</v>
      </c>
      <c r="E26" s="95">
        <v>2387680</v>
      </c>
      <c r="G26" s="192">
        <v>2387680</v>
      </c>
      <c r="H26" s="104"/>
      <c r="I26" s="93">
        <f t="shared" si="0"/>
        <v>278</v>
      </c>
      <c r="J26" s="94">
        <f t="shared" si="1"/>
        <v>1124116</v>
      </c>
      <c r="K26" s="71"/>
      <c r="L26" s="71"/>
    </row>
    <row r="27" spans="1:24" ht="12.9" thickBot="1" x14ac:dyDescent="0.3">
      <c r="A27" s="71"/>
      <c r="B27" s="96">
        <v>25</v>
      </c>
      <c r="C27" s="97" t="s">
        <v>148</v>
      </c>
      <c r="D27" s="203">
        <v>0</v>
      </c>
      <c r="E27" s="101">
        <v>2375459</v>
      </c>
      <c r="G27" s="193">
        <v>2375459</v>
      </c>
      <c r="H27" s="98"/>
      <c r="I27" s="99">
        <f t="shared" si="0"/>
        <v>12221</v>
      </c>
      <c r="J27" s="100">
        <f t="shared" si="1"/>
        <v>1136337</v>
      </c>
      <c r="K27" s="71"/>
      <c r="L27" s="71"/>
    </row>
    <row r="28" spans="1:24" x14ac:dyDescent="0.25">
      <c r="A28" s="71"/>
      <c r="B28" s="75"/>
      <c r="C28" s="76"/>
      <c r="D28" s="80"/>
      <c r="E28" s="80"/>
      <c r="G28" s="77"/>
      <c r="H28" s="78"/>
      <c r="I28" s="79"/>
      <c r="J28" s="79"/>
      <c r="K28" s="71"/>
      <c r="L28" s="71"/>
      <c r="N28" s="206" t="s">
        <v>152</v>
      </c>
      <c r="O28" s="207" t="s">
        <v>547</v>
      </c>
      <c r="P28" s="206" t="s">
        <v>43</v>
      </c>
      <c r="R28" s="206" t="s">
        <v>152</v>
      </c>
      <c r="S28" s="207" t="s">
        <v>547</v>
      </c>
      <c r="T28" s="206" t="s">
        <v>43</v>
      </c>
      <c r="V28" s="206" t="s">
        <v>152</v>
      </c>
      <c r="W28" s="207" t="s">
        <v>547</v>
      </c>
      <c r="X28" s="206" t="s">
        <v>43</v>
      </c>
    </row>
    <row r="29" spans="1:24" x14ac:dyDescent="0.25">
      <c r="N29" s="208">
        <v>1</v>
      </c>
      <c r="O29" s="209" t="s">
        <v>131</v>
      </c>
      <c r="P29" s="210">
        <v>3511796</v>
      </c>
      <c r="R29" s="208">
        <v>56</v>
      </c>
      <c r="S29" s="209" t="s">
        <v>143</v>
      </c>
      <c r="T29" s="210">
        <v>1591943</v>
      </c>
      <c r="V29" s="208">
        <v>110</v>
      </c>
      <c r="W29" s="209" t="s">
        <v>202</v>
      </c>
      <c r="X29" s="210">
        <v>948464</v>
      </c>
    </row>
    <row r="30" spans="1:24" x14ac:dyDescent="0.25">
      <c r="N30" s="208">
        <v>2</v>
      </c>
      <c r="O30" s="209" t="s">
        <v>356</v>
      </c>
      <c r="P30" s="210">
        <v>3310176</v>
      </c>
      <c r="R30" s="208">
        <v>57</v>
      </c>
      <c r="S30" s="209" t="s">
        <v>520</v>
      </c>
      <c r="T30" s="210">
        <v>1591001</v>
      </c>
      <c r="V30" s="208">
        <v>111</v>
      </c>
      <c r="W30" s="209" t="s">
        <v>508</v>
      </c>
      <c r="X30" s="210">
        <v>946930</v>
      </c>
    </row>
    <row r="31" spans="1:24" x14ac:dyDescent="0.25">
      <c r="E31" s="137"/>
      <c r="H31" s="138"/>
      <c r="I31" s="139"/>
      <c r="N31" s="208">
        <v>3</v>
      </c>
      <c r="O31" s="209" t="s">
        <v>136</v>
      </c>
      <c r="P31" s="210">
        <v>3155995</v>
      </c>
      <c r="R31" s="208">
        <v>58</v>
      </c>
      <c r="S31" s="209" t="s">
        <v>192</v>
      </c>
      <c r="T31" s="210">
        <v>1582589</v>
      </c>
      <c r="V31" s="208">
        <v>112</v>
      </c>
      <c r="W31" s="209" t="s">
        <v>470</v>
      </c>
      <c r="X31" s="210">
        <v>920991</v>
      </c>
    </row>
    <row r="32" spans="1:24" x14ac:dyDescent="0.25">
      <c r="E32" s="137"/>
      <c r="H32" s="138"/>
      <c r="I32" s="139"/>
      <c r="N32" s="208">
        <v>4</v>
      </c>
      <c r="O32" s="209" t="s">
        <v>103</v>
      </c>
      <c r="P32" s="210">
        <v>3144909</v>
      </c>
      <c r="R32" s="208">
        <v>59</v>
      </c>
      <c r="S32" s="209" t="s">
        <v>462</v>
      </c>
      <c r="T32" s="210">
        <v>1580585</v>
      </c>
      <c r="V32" s="208">
        <v>113</v>
      </c>
      <c r="W32" s="209" t="s">
        <v>220</v>
      </c>
      <c r="X32" s="210">
        <v>910156</v>
      </c>
    </row>
    <row r="33" spans="5:24" x14ac:dyDescent="0.25">
      <c r="E33" s="137"/>
      <c r="H33" s="138"/>
      <c r="I33" s="139"/>
      <c r="N33" s="208">
        <v>5</v>
      </c>
      <c r="O33" s="209" t="s">
        <v>191</v>
      </c>
      <c r="P33" s="210">
        <v>3135968</v>
      </c>
      <c r="R33" s="208">
        <v>60</v>
      </c>
      <c r="S33" s="209" t="s">
        <v>182</v>
      </c>
      <c r="T33" s="210">
        <v>1541118</v>
      </c>
      <c r="V33" s="208">
        <v>114</v>
      </c>
      <c r="W33" s="209" t="s">
        <v>333</v>
      </c>
      <c r="X33" s="210">
        <v>905993</v>
      </c>
    </row>
    <row r="34" spans="5:24" x14ac:dyDescent="0.25">
      <c r="E34" s="137"/>
      <c r="H34" s="138"/>
      <c r="I34" s="139"/>
      <c r="N34" s="208">
        <v>6</v>
      </c>
      <c r="O34" s="209" t="s">
        <v>460</v>
      </c>
      <c r="P34" s="210">
        <v>3132059</v>
      </c>
      <c r="R34" s="208">
        <v>61</v>
      </c>
      <c r="S34" s="209" t="s">
        <v>504</v>
      </c>
      <c r="T34" s="210">
        <v>1533969</v>
      </c>
      <c r="V34" s="208">
        <v>115</v>
      </c>
      <c r="W34" s="209" t="s">
        <v>469</v>
      </c>
      <c r="X34" s="210">
        <v>897663</v>
      </c>
    </row>
    <row r="35" spans="5:24" x14ac:dyDescent="0.25">
      <c r="E35" s="137"/>
      <c r="H35" s="138"/>
      <c r="I35" s="139"/>
      <c r="N35" s="208">
        <v>7</v>
      </c>
      <c r="O35" s="209" t="s">
        <v>102</v>
      </c>
      <c r="P35" s="210">
        <v>2990953</v>
      </c>
      <c r="R35" s="208">
        <v>62</v>
      </c>
      <c r="S35" s="209" t="s">
        <v>119</v>
      </c>
      <c r="T35" s="210">
        <v>1530712</v>
      </c>
      <c r="V35" s="208">
        <v>116</v>
      </c>
      <c r="W35" s="209" t="s">
        <v>195</v>
      </c>
      <c r="X35" s="210">
        <v>893604</v>
      </c>
    </row>
    <row r="36" spans="5:24" x14ac:dyDescent="0.25">
      <c r="E36" s="137"/>
      <c r="H36" s="138"/>
      <c r="I36" s="139"/>
      <c r="N36" s="208">
        <v>8</v>
      </c>
      <c r="O36" s="209" t="s">
        <v>133</v>
      </c>
      <c r="P36" s="210">
        <v>2982099</v>
      </c>
      <c r="R36" s="208">
        <v>63</v>
      </c>
      <c r="S36" s="209" t="s">
        <v>472</v>
      </c>
      <c r="T36" s="210">
        <v>1527480</v>
      </c>
      <c r="V36" s="208">
        <v>117</v>
      </c>
      <c r="W36" s="209" t="s">
        <v>104</v>
      </c>
      <c r="X36" s="210">
        <v>850435</v>
      </c>
    </row>
    <row r="37" spans="5:24" x14ac:dyDescent="0.25">
      <c r="E37" s="137"/>
      <c r="H37" s="138"/>
      <c r="I37" s="139"/>
      <c r="N37" s="208">
        <v>9</v>
      </c>
      <c r="O37" s="209" t="s">
        <v>344</v>
      </c>
      <c r="P37" s="210">
        <v>2958980</v>
      </c>
      <c r="R37" s="208">
        <v>64</v>
      </c>
      <c r="S37" s="209" t="s">
        <v>546</v>
      </c>
      <c r="T37" s="210">
        <v>1517842</v>
      </c>
      <c r="V37" s="208">
        <v>118</v>
      </c>
      <c r="W37" s="209" t="s">
        <v>227</v>
      </c>
      <c r="X37" s="210">
        <v>846405</v>
      </c>
    </row>
    <row r="38" spans="5:24" x14ac:dyDescent="0.25">
      <c r="E38" s="137"/>
      <c r="H38" s="138"/>
      <c r="I38" s="139"/>
      <c r="N38" s="208">
        <v>10</v>
      </c>
      <c r="O38" s="209" t="s">
        <v>371</v>
      </c>
      <c r="P38" s="210">
        <v>2917559</v>
      </c>
      <c r="R38" s="208">
        <v>65</v>
      </c>
      <c r="S38" s="209" t="s">
        <v>105</v>
      </c>
      <c r="T38" s="210">
        <v>1398253</v>
      </c>
      <c r="V38" s="208">
        <v>119</v>
      </c>
      <c r="W38" s="209" t="s">
        <v>252</v>
      </c>
      <c r="X38" s="210">
        <v>844361</v>
      </c>
    </row>
    <row r="39" spans="5:24" x14ac:dyDescent="0.25">
      <c r="E39" s="137"/>
      <c r="H39" s="138"/>
      <c r="I39" s="139"/>
      <c r="N39" s="208">
        <v>11</v>
      </c>
      <c r="O39" s="209" t="s">
        <v>338</v>
      </c>
      <c r="P39" s="210">
        <v>2886693</v>
      </c>
      <c r="R39" s="208">
        <v>66</v>
      </c>
      <c r="S39" s="209" t="s">
        <v>140</v>
      </c>
      <c r="T39" s="210">
        <v>1390958</v>
      </c>
      <c r="V39" s="208">
        <v>120</v>
      </c>
      <c r="W39" s="209" t="s">
        <v>218</v>
      </c>
      <c r="X39" s="210">
        <v>827447</v>
      </c>
    </row>
    <row r="40" spans="5:24" x14ac:dyDescent="0.25">
      <c r="E40" s="137"/>
      <c r="H40" s="138"/>
      <c r="I40" s="139"/>
      <c r="N40" s="208">
        <v>12</v>
      </c>
      <c r="O40" s="209" t="s">
        <v>399</v>
      </c>
      <c r="P40" s="210">
        <v>2835166</v>
      </c>
      <c r="R40" s="208">
        <v>67</v>
      </c>
      <c r="S40" s="209" t="s">
        <v>146</v>
      </c>
      <c r="T40" s="210">
        <v>1388059</v>
      </c>
      <c r="V40" s="208">
        <v>121</v>
      </c>
      <c r="W40" s="209" t="s">
        <v>403</v>
      </c>
      <c r="X40" s="210">
        <v>823994</v>
      </c>
    </row>
    <row r="41" spans="5:24" x14ac:dyDescent="0.25">
      <c r="E41" s="137"/>
      <c r="H41" s="138"/>
      <c r="I41" s="139"/>
      <c r="N41" s="208">
        <v>13</v>
      </c>
      <c r="O41" s="209" t="s">
        <v>493</v>
      </c>
      <c r="P41" s="210">
        <v>2745317</v>
      </c>
      <c r="R41" s="208">
        <v>68</v>
      </c>
      <c r="S41" s="209" t="s">
        <v>438</v>
      </c>
      <c r="T41" s="210">
        <v>1379405</v>
      </c>
      <c r="V41" s="208">
        <v>122</v>
      </c>
      <c r="W41" s="209" t="s">
        <v>217</v>
      </c>
      <c r="X41" s="210">
        <v>822972</v>
      </c>
    </row>
    <row r="42" spans="5:24" x14ac:dyDescent="0.25">
      <c r="E42" s="137"/>
      <c r="H42" s="138"/>
      <c r="I42" s="139"/>
      <c r="N42" s="208">
        <v>14</v>
      </c>
      <c r="O42" s="209" t="s">
        <v>237</v>
      </c>
      <c r="P42" s="210">
        <v>2663763</v>
      </c>
      <c r="R42" s="208">
        <v>69</v>
      </c>
      <c r="S42" s="209" t="s">
        <v>130</v>
      </c>
      <c r="T42" s="210">
        <v>1362589</v>
      </c>
      <c r="V42" s="208">
        <v>123</v>
      </c>
      <c r="W42" s="209" t="s">
        <v>222</v>
      </c>
      <c r="X42" s="210">
        <v>751363</v>
      </c>
    </row>
    <row r="43" spans="5:24" x14ac:dyDescent="0.25">
      <c r="E43" s="137"/>
      <c r="H43" s="138"/>
      <c r="I43" s="139"/>
      <c r="N43" s="208">
        <v>15</v>
      </c>
      <c r="O43" s="209" t="s">
        <v>108</v>
      </c>
      <c r="P43" s="210">
        <v>2622376</v>
      </c>
      <c r="R43" s="208">
        <v>70</v>
      </c>
      <c r="S43" s="209" t="s">
        <v>429</v>
      </c>
      <c r="T43" s="210">
        <v>1353064</v>
      </c>
      <c r="V43" s="208">
        <v>124</v>
      </c>
      <c r="W43" s="209" t="s">
        <v>364</v>
      </c>
      <c r="X43" s="210">
        <v>748209</v>
      </c>
    </row>
    <row r="44" spans="5:24" x14ac:dyDescent="0.25">
      <c r="E44" s="137"/>
      <c r="H44" s="138"/>
      <c r="I44" s="139"/>
      <c r="N44" s="208">
        <v>16</v>
      </c>
      <c r="O44" s="209" t="s">
        <v>204</v>
      </c>
      <c r="P44" s="210">
        <v>2602026</v>
      </c>
      <c r="R44" s="208">
        <v>71</v>
      </c>
      <c r="S44" s="209" t="s">
        <v>147</v>
      </c>
      <c r="T44" s="210">
        <v>1330164</v>
      </c>
      <c r="V44" s="208">
        <v>125</v>
      </c>
      <c r="W44" s="209" t="s">
        <v>340</v>
      </c>
      <c r="X44" s="210">
        <v>733206</v>
      </c>
    </row>
    <row r="45" spans="5:24" x14ac:dyDescent="0.25">
      <c r="E45" s="137"/>
      <c r="H45" s="138"/>
      <c r="I45" s="139"/>
      <c r="N45" s="208">
        <v>17</v>
      </c>
      <c r="O45" s="209" t="s">
        <v>229</v>
      </c>
      <c r="P45" s="210">
        <v>2598026</v>
      </c>
      <c r="R45" s="208">
        <v>72</v>
      </c>
      <c r="S45" s="209" t="s">
        <v>230</v>
      </c>
      <c r="T45" s="210">
        <v>1306795</v>
      </c>
      <c r="V45" s="208">
        <v>126</v>
      </c>
      <c r="W45" s="209" t="s">
        <v>187</v>
      </c>
      <c r="X45" s="210">
        <v>725887</v>
      </c>
    </row>
    <row r="46" spans="5:24" x14ac:dyDescent="0.25">
      <c r="E46" s="137"/>
      <c r="H46" s="138"/>
      <c r="I46" s="139"/>
      <c r="N46" s="208">
        <v>18</v>
      </c>
      <c r="O46" s="209" t="s">
        <v>210</v>
      </c>
      <c r="P46" s="210">
        <v>2580537</v>
      </c>
      <c r="R46" s="208">
        <v>73</v>
      </c>
      <c r="S46" s="209" t="s">
        <v>106</v>
      </c>
      <c r="T46" s="210">
        <v>1288883</v>
      </c>
      <c r="V46" s="208">
        <v>127</v>
      </c>
      <c r="W46" s="209" t="s">
        <v>121</v>
      </c>
      <c r="X46" s="210">
        <v>723122</v>
      </c>
    </row>
    <row r="47" spans="5:24" x14ac:dyDescent="0.25">
      <c r="E47" s="137"/>
      <c r="H47" s="138"/>
      <c r="I47" s="139"/>
      <c r="N47" s="208">
        <v>19</v>
      </c>
      <c r="O47" s="209" t="s">
        <v>379</v>
      </c>
      <c r="P47" s="210">
        <v>2495269</v>
      </c>
      <c r="R47" s="208">
        <v>74</v>
      </c>
      <c r="S47" s="209" t="s">
        <v>206</v>
      </c>
      <c r="T47" s="210">
        <v>1249281</v>
      </c>
      <c r="V47" s="208">
        <v>128</v>
      </c>
      <c r="W47" s="209" t="s">
        <v>111</v>
      </c>
      <c r="X47" s="210">
        <v>715876</v>
      </c>
    </row>
    <row r="48" spans="5:24" x14ac:dyDescent="0.25">
      <c r="E48" s="137"/>
      <c r="H48" s="138"/>
      <c r="I48" s="139"/>
      <c r="N48" s="208">
        <v>20</v>
      </c>
      <c r="O48" s="209" t="s">
        <v>214</v>
      </c>
      <c r="P48" s="210">
        <v>2486409</v>
      </c>
      <c r="R48" s="208">
        <v>75</v>
      </c>
      <c r="S48" s="209" t="s">
        <v>372</v>
      </c>
      <c r="T48" s="210">
        <v>1225605</v>
      </c>
      <c r="V48" s="208">
        <v>129</v>
      </c>
      <c r="W48" s="209" t="s">
        <v>486</v>
      </c>
      <c r="X48" s="210">
        <v>711155</v>
      </c>
    </row>
    <row r="49" spans="5:24" x14ac:dyDescent="0.25">
      <c r="E49" s="137"/>
      <c r="H49" s="138"/>
      <c r="I49" s="139"/>
      <c r="N49" s="208">
        <v>21</v>
      </c>
      <c r="O49" s="209" t="s">
        <v>112</v>
      </c>
      <c r="P49" s="210">
        <v>2463693</v>
      </c>
      <c r="R49" s="208">
        <v>76</v>
      </c>
      <c r="S49" s="209" t="s">
        <v>201</v>
      </c>
      <c r="T49" s="210">
        <v>1224305</v>
      </c>
      <c r="V49" s="208">
        <v>130</v>
      </c>
      <c r="W49" s="209" t="s">
        <v>368</v>
      </c>
      <c r="X49" s="210">
        <v>704423</v>
      </c>
    </row>
    <row r="50" spans="5:24" x14ac:dyDescent="0.25">
      <c r="E50" s="137"/>
      <c r="H50" s="138"/>
      <c r="I50" s="139"/>
      <c r="N50" s="208">
        <v>22</v>
      </c>
      <c r="O50" s="209" t="s">
        <v>238</v>
      </c>
      <c r="P50" s="210">
        <v>2460508</v>
      </c>
      <c r="R50" s="208">
        <v>77</v>
      </c>
      <c r="S50" s="209" t="s">
        <v>114</v>
      </c>
      <c r="T50" s="210">
        <v>1190217</v>
      </c>
      <c r="V50" s="208">
        <v>131</v>
      </c>
      <c r="W50" s="209" t="s">
        <v>219</v>
      </c>
      <c r="X50" s="210">
        <v>703272</v>
      </c>
    </row>
    <row r="51" spans="5:24" x14ac:dyDescent="0.25">
      <c r="E51" s="137"/>
      <c r="H51" s="138"/>
      <c r="I51" s="139"/>
      <c r="N51" s="208">
        <v>23</v>
      </c>
      <c r="O51" s="209" t="s">
        <v>199</v>
      </c>
      <c r="P51" s="210">
        <v>2387958</v>
      </c>
      <c r="R51" s="208">
        <v>78</v>
      </c>
      <c r="S51" s="209" t="s">
        <v>235</v>
      </c>
      <c r="T51" s="210">
        <v>1176409</v>
      </c>
      <c r="V51" s="208">
        <v>132</v>
      </c>
      <c r="W51" s="209" t="s">
        <v>519</v>
      </c>
      <c r="X51" s="210">
        <v>695465</v>
      </c>
    </row>
    <row r="52" spans="5:24" x14ac:dyDescent="0.25">
      <c r="E52" s="137"/>
      <c r="H52" s="138"/>
      <c r="I52" s="139"/>
      <c r="N52" s="208">
        <v>24</v>
      </c>
      <c r="O52" s="209" t="s">
        <v>107</v>
      </c>
      <c r="P52" s="210">
        <v>2387680</v>
      </c>
      <c r="R52" s="208">
        <v>79</v>
      </c>
      <c r="S52" s="209" t="s">
        <v>139</v>
      </c>
      <c r="T52" s="210">
        <v>1138792</v>
      </c>
      <c r="V52" s="208">
        <v>133</v>
      </c>
      <c r="W52" s="209" t="s">
        <v>178</v>
      </c>
      <c r="X52" s="210">
        <v>695287</v>
      </c>
    </row>
    <row r="53" spans="5:24" x14ac:dyDescent="0.25">
      <c r="E53" s="137"/>
      <c r="H53" s="138"/>
      <c r="I53" s="139"/>
      <c r="N53" s="208">
        <v>25</v>
      </c>
      <c r="O53" s="209" t="s">
        <v>148</v>
      </c>
      <c r="P53" s="210">
        <v>2375459</v>
      </c>
      <c r="R53" s="208">
        <v>80</v>
      </c>
      <c r="S53" s="209" t="s">
        <v>423</v>
      </c>
      <c r="T53" s="210">
        <v>1120630</v>
      </c>
      <c r="V53" s="208">
        <v>134</v>
      </c>
      <c r="W53" s="209" t="s">
        <v>463</v>
      </c>
      <c r="X53" s="210">
        <v>685705</v>
      </c>
    </row>
    <row r="54" spans="5:24" x14ac:dyDescent="0.25">
      <c r="E54" s="137"/>
      <c r="H54" s="138"/>
      <c r="I54" s="139"/>
      <c r="N54" s="208">
        <v>26</v>
      </c>
      <c r="O54" s="209" t="s">
        <v>177</v>
      </c>
      <c r="P54" s="210">
        <v>2355738</v>
      </c>
      <c r="R54" s="208">
        <v>81</v>
      </c>
      <c r="S54" s="209" t="s">
        <v>135</v>
      </c>
      <c r="T54" s="210">
        <v>1113480</v>
      </c>
      <c r="V54" s="208">
        <v>135</v>
      </c>
      <c r="W54" s="209" t="s">
        <v>232</v>
      </c>
      <c r="X54" s="210">
        <v>683708</v>
      </c>
    </row>
    <row r="55" spans="5:24" x14ac:dyDescent="0.25">
      <c r="E55" s="137"/>
      <c r="H55" s="138"/>
      <c r="I55" s="139"/>
      <c r="N55" s="208">
        <v>27</v>
      </c>
      <c r="O55" s="209" t="s">
        <v>487</v>
      </c>
      <c r="P55" s="210">
        <v>2242051</v>
      </c>
      <c r="R55" s="208">
        <v>82</v>
      </c>
      <c r="S55" s="209" t="s">
        <v>208</v>
      </c>
      <c r="T55" s="210">
        <v>1113196</v>
      </c>
      <c r="V55" s="208">
        <v>136</v>
      </c>
      <c r="W55" s="209" t="s">
        <v>185</v>
      </c>
      <c r="X55" s="210">
        <v>658581</v>
      </c>
    </row>
    <row r="56" spans="5:24" x14ac:dyDescent="0.25">
      <c r="E56" s="137"/>
      <c r="H56" s="138"/>
      <c r="I56" s="139"/>
      <c r="N56" s="208">
        <v>28</v>
      </c>
      <c r="O56" s="209" t="s">
        <v>249</v>
      </c>
      <c r="P56" s="210">
        <v>2240446</v>
      </c>
      <c r="R56" s="208">
        <v>83</v>
      </c>
      <c r="S56" s="209" t="s">
        <v>144</v>
      </c>
      <c r="T56" s="210">
        <v>1107695</v>
      </c>
      <c r="V56" s="208">
        <v>137</v>
      </c>
      <c r="W56" s="209" t="s">
        <v>138</v>
      </c>
      <c r="X56" s="210">
        <v>652738</v>
      </c>
    </row>
    <row r="57" spans="5:24" x14ac:dyDescent="0.25">
      <c r="E57" s="137"/>
      <c r="H57" s="138"/>
      <c r="I57" s="139"/>
      <c r="N57" s="208">
        <v>29</v>
      </c>
      <c r="O57" s="209" t="s">
        <v>250</v>
      </c>
      <c r="P57" s="210">
        <v>2187501</v>
      </c>
      <c r="R57" s="208">
        <v>84</v>
      </c>
      <c r="S57" s="209" t="s">
        <v>207</v>
      </c>
      <c r="T57" s="210">
        <v>1089000</v>
      </c>
      <c r="V57" s="208">
        <v>138</v>
      </c>
      <c r="W57" s="209" t="s">
        <v>348</v>
      </c>
      <c r="X57" s="210">
        <v>651335</v>
      </c>
    </row>
    <row r="58" spans="5:24" x14ac:dyDescent="0.25">
      <c r="E58" s="137"/>
      <c r="H58" s="138"/>
      <c r="I58" s="139"/>
      <c r="N58" s="208">
        <v>30</v>
      </c>
      <c r="O58" s="209" t="s">
        <v>226</v>
      </c>
      <c r="P58" s="210">
        <v>2087095</v>
      </c>
      <c r="R58" s="208">
        <v>85</v>
      </c>
      <c r="S58" s="209" t="s">
        <v>245</v>
      </c>
      <c r="T58" s="210">
        <v>1079535</v>
      </c>
      <c r="V58" s="208">
        <v>139</v>
      </c>
      <c r="W58" s="209" t="s">
        <v>118</v>
      </c>
      <c r="X58" s="210">
        <v>645617</v>
      </c>
    </row>
    <row r="59" spans="5:24" x14ac:dyDescent="0.25">
      <c r="E59" s="137"/>
      <c r="H59" s="138"/>
      <c r="I59" s="139"/>
      <c r="N59" s="208">
        <v>31</v>
      </c>
      <c r="O59" s="209" t="s">
        <v>246</v>
      </c>
      <c r="P59" s="210">
        <v>2051978</v>
      </c>
      <c r="R59" s="208">
        <v>86</v>
      </c>
      <c r="S59" s="209" t="s">
        <v>244</v>
      </c>
      <c r="T59" s="210">
        <v>1074293</v>
      </c>
      <c r="V59" s="208">
        <v>140</v>
      </c>
      <c r="W59" s="209" t="s">
        <v>194</v>
      </c>
      <c r="X59" s="210">
        <v>641645</v>
      </c>
    </row>
    <row r="60" spans="5:24" x14ac:dyDescent="0.25">
      <c r="E60" s="137"/>
      <c r="H60" s="138"/>
      <c r="I60" s="139"/>
      <c r="N60" s="208">
        <v>32</v>
      </c>
      <c r="O60" s="209" t="s">
        <v>101</v>
      </c>
      <c r="P60" s="210">
        <v>2025915</v>
      </c>
      <c r="R60" s="208">
        <v>87</v>
      </c>
      <c r="S60" s="209" t="s">
        <v>109</v>
      </c>
      <c r="T60" s="210">
        <v>1062055</v>
      </c>
      <c r="V60" s="208">
        <v>141</v>
      </c>
      <c r="W60" s="209" t="s">
        <v>393</v>
      </c>
      <c r="X60" s="210">
        <v>569123</v>
      </c>
    </row>
    <row r="61" spans="5:24" x14ac:dyDescent="0.25">
      <c r="E61" s="137"/>
      <c r="H61" s="138"/>
      <c r="I61" s="139"/>
      <c r="N61" s="208">
        <v>33</v>
      </c>
      <c r="O61" s="209" t="s">
        <v>483</v>
      </c>
      <c r="P61" s="210">
        <v>1983967</v>
      </c>
      <c r="R61" s="208">
        <v>88</v>
      </c>
      <c r="S61" s="209" t="s">
        <v>544</v>
      </c>
      <c r="T61" s="210">
        <v>1059185</v>
      </c>
      <c r="V61" s="208">
        <v>142</v>
      </c>
      <c r="W61" s="209" t="s">
        <v>240</v>
      </c>
      <c r="X61" s="210">
        <v>569123</v>
      </c>
    </row>
    <row r="62" spans="5:24" x14ac:dyDescent="0.25">
      <c r="E62" s="137"/>
      <c r="H62" s="138"/>
      <c r="I62" s="139"/>
      <c r="N62" s="208">
        <v>34</v>
      </c>
      <c r="O62" s="209" t="s">
        <v>213</v>
      </c>
      <c r="P62" s="210">
        <v>1934562</v>
      </c>
      <c r="R62" s="208">
        <v>89</v>
      </c>
      <c r="S62" s="209" t="s">
        <v>145</v>
      </c>
      <c r="T62" s="210">
        <v>1055575</v>
      </c>
      <c r="V62" s="208">
        <v>143</v>
      </c>
      <c r="W62" s="209" t="s">
        <v>117</v>
      </c>
      <c r="X62" s="210">
        <v>556823</v>
      </c>
    </row>
    <row r="63" spans="5:24" x14ac:dyDescent="0.25">
      <c r="E63" s="137"/>
      <c r="H63" s="138"/>
      <c r="I63" s="139"/>
      <c r="N63" s="208">
        <v>35</v>
      </c>
      <c r="O63" s="209" t="s">
        <v>498</v>
      </c>
      <c r="P63" s="210">
        <v>1905428</v>
      </c>
      <c r="R63" s="208">
        <v>90</v>
      </c>
      <c r="S63" s="209" t="s">
        <v>122</v>
      </c>
      <c r="T63" s="210">
        <v>1052605</v>
      </c>
      <c r="V63" s="208">
        <v>144</v>
      </c>
      <c r="W63" s="209" t="s">
        <v>480</v>
      </c>
      <c r="X63" s="210">
        <v>527554</v>
      </c>
    </row>
    <row r="64" spans="5:24" x14ac:dyDescent="0.25">
      <c r="E64" s="137"/>
      <c r="H64" s="138"/>
      <c r="I64" s="139"/>
      <c r="N64" s="208">
        <v>36</v>
      </c>
      <c r="O64" s="209" t="s">
        <v>485</v>
      </c>
      <c r="P64" s="210">
        <v>1879167</v>
      </c>
      <c r="R64" s="208">
        <v>91</v>
      </c>
      <c r="S64" s="209" t="s">
        <v>225</v>
      </c>
      <c r="T64" s="210">
        <v>1051040</v>
      </c>
      <c r="V64" s="208">
        <v>145</v>
      </c>
      <c r="W64" s="209" t="s">
        <v>501</v>
      </c>
      <c r="X64" s="210">
        <v>509142</v>
      </c>
    </row>
    <row r="65" spans="5:24" x14ac:dyDescent="0.25">
      <c r="E65" s="137"/>
      <c r="H65" s="138"/>
      <c r="I65" s="139"/>
      <c r="N65" s="208">
        <v>37</v>
      </c>
      <c r="O65" s="209" t="s">
        <v>521</v>
      </c>
      <c r="P65" s="210">
        <v>1855723</v>
      </c>
      <c r="R65" s="208">
        <v>92</v>
      </c>
      <c r="S65" s="209" t="s">
        <v>495</v>
      </c>
      <c r="T65" s="210">
        <v>1046330</v>
      </c>
      <c r="V65" s="208">
        <v>146</v>
      </c>
      <c r="W65" s="209" t="s">
        <v>228</v>
      </c>
      <c r="X65" s="210">
        <v>491245</v>
      </c>
    </row>
    <row r="66" spans="5:24" x14ac:dyDescent="0.25">
      <c r="E66" s="137"/>
      <c r="H66" s="138"/>
      <c r="I66" s="139"/>
      <c r="N66" s="208">
        <v>38</v>
      </c>
      <c r="O66" s="209" t="s">
        <v>339</v>
      </c>
      <c r="P66" s="210">
        <v>1782442</v>
      </c>
      <c r="R66" s="208">
        <v>93</v>
      </c>
      <c r="S66" s="209" t="s">
        <v>125</v>
      </c>
      <c r="T66" s="210">
        <v>1038980</v>
      </c>
      <c r="V66" s="208">
        <v>147</v>
      </c>
      <c r="W66" s="209" t="s">
        <v>248</v>
      </c>
      <c r="X66" s="210">
        <v>489876</v>
      </c>
    </row>
    <row r="67" spans="5:24" x14ac:dyDescent="0.25">
      <c r="E67" s="137"/>
      <c r="H67" s="138"/>
      <c r="I67" s="139"/>
      <c r="N67" s="208">
        <v>39</v>
      </c>
      <c r="O67" s="209" t="s">
        <v>343</v>
      </c>
      <c r="P67" s="210">
        <v>1776259</v>
      </c>
      <c r="R67" s="208">
        <v>94</v>
      </c>
      <c r="S67" s="209" t="s">
        <v>394</v>
      </c>
      <c r="T67" s="210">
        <v>1025359</v>
      </c>
      <c r="V67" s="208">
        <v>148</v>
      </c>
      <c r="W67" s="209" t="s">
        <v>120</v>
      </c>
      <c r="X67" s="210">
        <v>470734</v>
      </c>
    </row>
    <row r="68" spans="5:24" x14ac:dyDescent="0.25">
      <c r="E68" s="137"/>
      <c r="H68" s="138"/>
      <c r="I68" s="139"/>
      <c r="N68" s="208">
        <v>40</v>
      </c>
      <c r="O68" s="209" t="s">
        <v>116</v>
      </c>
      <c r="P68" s="210">
        <v>1772253</v>
      </c>
      <c r="R68" s="208">
        <v>95</v>
      </c>
      <c r="S68" s="209" t="s">
        <v>200</v>
      </c>
      <c r="T68" s="210">
        <v>1020288</v>
      </c>
      <c r="V68" s="208">
        <v>149</v>
      </c>
      <c r="W68" s="209" t="s">
        <v>183</v>
      </c>
      <c r="X68" s="210">
        <v>459105</v>
      </c>
    </row>
    <row r="69" spans="5:24" x14ac:dyDescent="0.25">
      <c r="E69" s="137"/>
      <c r="H69" s="138"/>
      <c r="I69" s="139"/>
      <c r="N69" s="208">
        <v>41</v>
      </c>
      <c r="O69" s="209" t="s">
        <v>506</v>
      </c>
      <c r="P69" s="210">
        <v>1763114</v>
      </c>
      <c r="R69" s="208">
        <v>96</v>
      </c>
      <c r="S69" s="209" t="s">
        <v>198</v>
      </c>
      <c r="T69" s="210">
        <v>1018105</v>
      </c>
      <c r="V69" s="208">
        <v>150</v>
      </c>
      <c r="W69" s="209" t="s">
        <v>115</v>
      </c>
      <c r="X69" s="210">
        <v>458880</v>
      </c>
    </row>
    <row r="70" spans="5:24" x14ac:dyDescent="0.25">
      <c r="E70" s="137"/>
      <c r="H70" s="138"/>
      <c r="I70" s="139"/>
      <c r="N70" s="208">
        <v>42</v>
      </c>
      <c r="O70" s="209" t="s">
        <v>188</v>
      </c>
      <c r="P70" s="210">
        <v>1747122</v>
      </c>
      <c r="R70" s="208">
        <v>97</v>
      </c>
      <c r="S70" s="209" t="s">
        <v>142</v>
      </c>
      <c r="T70" s="210">
        <v>1011113</v>
      </c>
      <c r="V70" s="208">
        <v>151</v>
      </c>
      <c r="W70" s="209" t="s">
        <v>455</v>
      </c>
      <c r="X70" s="210">
        <v>432495</v>
      </c>
    </row>
    <row r="71" spans="5:24" x14ac:dyDescent="0.25">
      <c r="E71" s="137"/>
      <c r="H71" s="138"/>
      <c r="I71" s="139"/>
      <c r="N71" s="208">
        <v>43</v>
      </c>
      <c r="O71" s="209" t="s">
        <v>113</v>
      </c>
      <c r="P71" s="210">
        <v>1735389</v>
      </c>
      <c r="R71" s="208">
        <v>98</v>
      </c>
      <c r="S71" s="209" t="s">
        <v>137</v>
      </c>
      <c r="T71" s="210">
        <v>995146</v>
      </c>
      <c r="V71" s="208">
        <v>152</v>
      </c>
      <c r="W71" s="209" t="s">
        <v>448</v>
      </c>
      <c r="X71" s="210">
        <v>427026</v>
      </c>
    </row>
    <row r="72" spans="5:24" x14ac:dyDescent="0.25">
      <c r="E72" s="137"/>
      <c r="H72" s="138"/>
      <c r="I72" s="139"/>
      <c r="N72" s="208">
        <v>44</v>
      </c>
      <c r="O72" s="209" t="s">
        <v>184</v>
      </c>
      <c r="P72" s="210">
        <v>1713737</v>
      </c>
      <c r="R72" s="208">
        <v>99</v>
      </c>
      <c r="S72" s="209" t="s">
        <v>129</v>
      </c>
      <c r="T72" s="210">
        <v>988929</v>
      </c>
      <c r="V72" s="208">
        <v>153</v>
      </c>
      <c r="W72" s="209" t="s">
        <v>353</v>
      </c>
      <c r="X72" s="210">
        <v>424634</v>
      </c>
    </row>
    <row r="73" spans="5:24" x14ac:dyDescent="0.25">
      <c r="E73" s="137"/>
      <c r="H73" s="138"/>
      <c r="I73" s="139"/>
      <c r="N73" s="208">
        <v>45</v>
      </c>
      <c r="O73" s="209" t="s">
        <v>141</v>
      </c>
      <c r="P73" s="210">
        <v>1712358</v>
      </c>
      <c r="R73" s="208">
        <v>100</v>
      </c>
      <c r="S73" s="209" t="s">
        <v>212</v>
      </c>
      <c r="T73" s="210">
        <v>982251</v>
      </c>
      <c r="V73" s="208">
        <v>154</v>
      </c>
      <c r="W73" s="209" t="s">
        <v>402</v>
      </c>
      <c r="X73" s="210">
        <v>411020</v>
      </c>
    </row>
    <row r="74" spans="5:24" x14ac:dyDescent="0.25">
      <c r="E74" s="137"/>
      <c r="H74" s="138"/>
      <c r="I74" s="139"/>
      <c r="N74" s="208">
        <v>46</v>
      </c>
      <c r="O74" s="209" t="s">
        <v>385</v>
      </c>
      <c r="P74" s="210">
        <v>1711013</v>
      </c>
      <c r="R74" s="208">
        <v>101</v>
      </c>
      <c r="S74" s="209" t="s">
        <v>126</v>
      </c>
      <c r="T74" s="210">
        <v>980730</v>
      </c>
      <c r="V74" s="208">
        <v>155</v>
      </c>
      <c r="W74" s="209" t="s">
        <v>369</v>
      </c>
      <c r="X74" s="210">
        <v>409737</v>
      </c>
    </row>
    <row r="75" spans="5:24" x14ac:dyDescent="0.25">
      <c r="E75" s="137"/>
      <c r="H75" s="138"/>
      <c r="I75" s="139"/>
      <c r="N75" s="208">
        <v>47</v>
      </c>
      <c r="O75" s="209" t="s">
        <v>196</v>
      </c>
      <c r="P75" s="210">
        <v>1704172</v>
      </c>
      <c r="R75" s="208">
        <v>102</v>
      </c>
      <c r="S75" s="209" t="s">
        <v>491</v>
      </c>
      <c r="T75" s="210">
        <v>969105</v>
      </c>
      <c r="V75" s="208">
        <v>156</v>
      </c>
      <c r="W75" s="209" t="s">
        <v>233</v>
      </c>
      <c r="X75" s="210">
        <v>362067</v>
      </c>
    </row>
    <row r="76" spans="5:24" x14ac:dyDescent="0.25">
      <c r="E76" s="137"/>
      <c r="H76" s="138"/>
      <c r="I76" s="139"/>
      <c r="N76" s="208">
        <v>48</v>
      </c>
      <c r="O76" s="209" t="s">
        <v>467</v>
      </c>
      <c r="P76" s="210">
        <v>1667968</v>
      </c>
      <c r="R76" s="208">
        <v>103</v>
      </c>
      <c r="S76" s="209" t="s">
        <v>197</v>
      </c>
      <c r="T76" s="210">
        <v>965716</v>
      </c>
      <c r="V76" s="208">
        <v>157</v>
      </c>
      <c r="W76" s="209" t="s">
        <v>132</v>
      </c>
      <c r="X76" s="210">
        <v>302726</v>
      </c>
    </row>
    <row r="77" spans="5:24" x14ac:dyDescent="0.25">
      <c r="E77" s="137"/>
      <c r="H77" s="138"/>
      <c r="I77" s="139"/>
      <c r="N77" s="208">
        <v>49</v>
      </c>
      <c r="O77" s="209" t="s">
        <v>215</v>
      </c>
      <c r="P77" s="210">
        <v>1667250</v>
      </c>
      <c r="R77" s="208">
        <v>104</v>
      </c>
      <c r="S77" s="209" t="s">
        <v>134</v>
      </c>
      <c r="T77" s="210">
        <v>965047</v>
      </c>
      <c r="V77" s="208">
        <v>158</v>
      </c>
      <c r="W77" s="209" t="s">
        <v>189</v>
      </c>
      <c r="X77" s="210">
        <v>299189</v>
      </c>
    </row>
    <row r="78" spans="5:24" x14ac:dyDescent="0.25">
      <c r="E78" s="137"/>
      <c r="H78" s="138"/>
      <c r="I78" s="139"/>
      <c r="N78" s="208">
        <v>50</v>
      </c>
      <c r="O78" s="209" t="s">
        <v>466</v>
      </c>
      <c r="P78" s="210">
        <v>1662614</v>
      </c>
      <c r="R78" s="208">
        <v>105</v>
      </c>
      <c r="S78" s="209" t="s">
        <v>234</v>
      </c>
      <c r="T78" s="210">
        <v>965024</v>
      </c>
      <c r="V78" s="208">
        <v>159</v>
      </c>
      <c r="W78" s="209" t="s">
        <v>432</v>
      </c>
      <c r="X78" s="210">
        <v>289859</v>
      </c>
    </row>
    <row r="79" spans="5:24" x14ac:dyDescent="0.25">
      <c r="E79" s="137"/>
      <c r="H79" s="138"/>
      <c r="I79" s="139"/>
      <c r="N79" s="208">
        <v>51</v>
      </c>
      <c r="O79" s="209" t="s">
        <v>427</v>
      </c>
      <c r="P79" s="210">
        <v>1641142</v>
      </c>
      <c r="R79" s="208">
        <v>106</v>
      </c>
      <c r="S79" s="209" t="s">
        <v>247</v>
      </c>
      <c r="T79" s="210">
        <v>963876</v>
      </c>
      <c r="V79" s="208">
        <v>160</v>
      </c>
      <c r="W79" s="209" t="s">
        <v>205</v>
      </c>
      <c r="X79" s="210">
        <v>284047</v>
      </c>
    </row>
    <row r="80" spans="5:24" x14ac:dyDescent="0.25">
      <c r="E80" s="137"/>
      <c r="H80" s="138"/>
      <c r="I80" s="139"/>
      <c r="N80" s="208">
        <v>52</v>
      </c>
      <c r="O80" s="209" t="s">
        <v>515</v>
      </c>
      <c r="P80" s="210">
        <v>1638404</v>
      </c>
      <c r="R80" s="208">
        <v>107</v>
      </c>
      <c r="S80" s="209" t="s">
        <v>193</v>
      </c>
      <c r="T80" s="210">
        <v>960141</v>
      </c>
      <c r="V80" s="208">
        <v>161</v>
      </c>
      <c r="W80" s="209" t="s">
        <v>336</v>
      </c>
      <c r="X80" s="210">
        <v>267298</v>
      </c>
    </row>
    <row r="81" spans="5:24" x14ac:dyDescent="0.25">
      <c r="E81" s="137"/>
      <c r="H81" s="138"/>
      <c r="I81" s="139"/>
      <c r="N81" s="208">
        <v>53</v>
      </c>
      <c r="O81" s="209" t="s">
        <v>511</v>
      </c>
      <c r="P81" s="210">
        <v>1613258</v>
      </c>
      <c r="R81" s="208">
        <v>108</v>
      </c>
      <c r="S81" s="209" t="s">
        <v>376</v>
      </c>
      <c r="T81" s="210">
        <v>951462</v>
      </c>
      <c r="V81" s="208">
        <v>162</v>
      </c>
      <c r="W81" s="209" t="s">
        <v>100</v>
      </c>
      <c r="X81" s="210">
        <v>199898</v>
      </c>
    </row>
    <row r="82" spans="5:24" x14ac:dyDescent="0.25">
      <c r="E82" s="137"/>
      <c r="H82" s="138"/>
      <c r="I82" s="139"/>
      <c r="N82" s="208">
        <v>54</v>
      </c>
      <c r="O82" s="209" t="s">
        <v>355</v>
      </c>
      <c r="P82" s="210">
        <v>1610186</v>
      </c>
      <c r="R82" s="208">
        <v>109</v>
      </c>
      <c r="S82" s="209" t="s">
        <v>223</v>
      </c>
      <c r="T82" s="210">
        <v>951228</v>
      </c>
      <c r="V82" s="208">
        <v>163</v>
      </c>
      <c r="W82" s="209" t="s">
        <v>124</v>
      </c>
      <c r="X82" s="210">
        <v>170759</v>
      </c>
    </row>
    <row r="83" spans="5:24" x14ac:dyDescent="0.25">
      <c r="E83" s="137"/>
      <c r="H83" s="138"/>
      <c r="I83" s="139"/>
      <c r="N83" s="208">
        <v>55</v>
      </c>
      <c r="O83" s="209" t="s">
        <v>110</v>
      </c>
      <c r="P83" s="210">
        <v>1599271</v>
      </c>
      <c r="R83" s="211"/>
      <c r="S83" s="211"/>
      <c r="T83" s="211"/>
      <c r="V83" s="211"/>
      <c r="W83" s="211"/>
      <c r="X83" s="211"/>
    </row>
    <row r="84" spans="5:24" x14ac:dyDescent="0.25">
      <c r="E84" s="137"/>
      <c r="H84" s="138"/>
      <c r="I84" s="139"/>
    </row>
    <row r="85" spans="5:24" x14ac:dyDescent="0.25">
      <c r="E85" s="137"/>
      <c r="H85" s="138"/>
      <c r="I85" s="139"/>
    </row>
    <row r="86" spans="5:24" x14ac:dyDescent="0.25">
      <c r="E86" s="137"/>
      <c r="H86" s="138"/>
      <c r="I86" s="139"/>
    </row>
    <row r="87" spans="5:24" x14ac:dyDescent="0.25">
      <c r="E87" s="137"/>
      <c r="H87" s="138"/>
      <c r="I87" s="139"/>
    </row>
    <row r="88" spans="5:24" x14ac:dyDescent="0.25">
      <c r="E88" s="137"/>
      <c r="H88" s="138"/>
      <c r="I88" s="139"/>
    </row>
    <row r="89" spans="5:24" ht="10.199999999999999" customHeight="1" x14ac:dyDescent="0.25">
      <c r="E89" s="137"/>
      <c r="H89" s="138"/>
      <c r="I89" s="139"/>
    </row>
    <row r="90" spans="5:24" ht="10.199999999999999" customHeight="1" x14ac:dyDescent="0.25">
      <c r="E90" s="137"/>
      <c r="H90" s="138"/>
      <c r="I90" s="139"/>
    </row>
    <row r="91" spans="5:24" ht="10.199999999999999" customHeight="1" x14ac:dyDescent="0.25">
      <c r="E91" s="137"/>
      <c r="H91" s="138"/>
      <c r="I91" s="139"/>
    </row>
    <row r="92" spans="5:24" ht="10.199999999999999" customHeight="1" x14ac:dyDescent="0.25">
      <c r="E92" s="137"/>
      <c r="H92" s="138"/>
      <c r="I92" s="139"/>
    </row>
    <row r="93" spans="5:24" ht="10.199999999999999" customHeight="1" x14ac:dyDescent="0.25">
      <c r="E93" s="137"/>
      <c r="H93" s="138"/>
      <c r="I93" s="139"/>
    </row>
    <row r="94" spans="5:24" ht="10.199999999999999" customHeight="1" x14ac:dyDescent="0.25">
      <c r="E94" s="137"/>
      <c r="H94" s="138"/>
      <c r="I94" s="139"/>
    </row>
    <row r="95" spans="5:24" ht="10.199999999999999" customHeight="1" x14ac:dyDescent="0.25">
      <c r="E95" s="137"/>
      <c r="H95" s="138"/>
      <c r="I95" s="139"/>
    </row>
    <row r="96" spans="5:24" ht="10.199999999999999" customHeight="1" x14ac:dyDescent="0.25">
      <c r="E96" s="137"/>
      <c r="H96" s="138"/>
      <c r="I96" s="139"/>
    </row>
    <row r="97" spans="5:9" x14ac:dyDescent="0.25">
      <c r="E97" s="137"/>
      <c r="H97" s="138"/>
      <c r="I97" s="139"/>
    </row>
    <row r="98" spans="5:9" x14ac:dyDescent="0.25">
      <c r="E98" s="137"/>
      <c r="H98" s="138"/>
      <c r="I98" s="139"/>
    </row>
    <row r="99" spans="5:9" x14ac:dyDescent="0.25">
      <c r="E99" s="137"/>
      <c r="H99" s="138"/>
      <c r="I99" s="139"/>
    </row>
    <row r="100" spans="5:9" x14ac:dyDescent="0.25">
      <c r="E100" s="137"/>
      <c r="H100" s="138"/>
      <c r="I100" s="139"/>
    </row>
    <row r="101" spans="5:9" x14ac:dyDescent="0.25">
      <c r="E101" s="137"/>
      <c r="H101" s="138"/>
      <c r="I101" s="139"/>
    </row>
    <row r="102" spans="5:9" x14ac:dyDescent="0.25">
      <c r="E102" s="137"/>
      <c r="H102" s="138"/>
      <c r="I102" s="139"/>
    </row>
    <row r="103" spans="5:9" x14ac:dyDescent="0.25">
      <c r="E103" s="137"/>
      <c r="H103" s="138"/>
      <c r="I103" s="139"/>
    </row>
    <row r="104" spans="5:9" x14ac:dyDescent="0.25">
      <c r="E104" s="137"/>
      <c r="H104" s="138"/>
      <c r="I104" s="139"/>
    </row>
    <row r="105" spans="5:9" x14ac:dyDescent="0.25">
      <c r="E105" s="137"/>
      <c r="H105" s="138"/>
      <c r="I105" s="139"/>
    </row>
    <row r="106" spans="5:9" x14ac:dyDescent="0.25">
      <c r="E106" s="137"/>
      <c r="H106" s="138"/>
      <c r="I106" s="139"/>
    </row>
    <row r="107" spans="5:9" x14ac:dyDescent="0.25">
      <c r="E107" s="137"/>
      <c r="H107" s="138"/>
      <c r="I107" s="13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CC00"/>
  </sheetPr>
  <dimension ref="A1:P87"/>
  <sheetViews>
    <sheetView showGridLines="0" workbookViewId="0">
      <selection activeCell="P13" sqref="P13"/>
    </sheetView>
  </sheetViews>
  <sheetFormatPr defaultColWidth="41.375" defaultRowHeight="13.6" x14ac:dyDescent="0.25"/>
  <cols>
    <col min="1" max="1" width="4.375" style="1" bestFit="1" customWidth="1"/>
    <col min="2" max="2" width="5.625" style="1" bestFit="1" customWidth="1"/>
    <col min="3" max="3" width="2.625" style="1" customWidth="1"/>
    <col min="4" max="4" width="17.375" style="1" customWidth="1"/>
    <col min="5" max="5" width="12.625" style="1" bestFit="1" customWidth="1"/>
    <col min="6" max="6" width="8.75" style="1" bestFit="1" customWidth="1"/>
    <col min="7" max="7" width="5" style="1" bestFit="1" customWidth="1"/>
    <col min="8" max="8" width="1.75" style="1" customWidth="1"/>
    <col min="9" max="9" width="18" style="1" bestFit="1" customWidth="1"/>
    <col min="10" max="10" width="12.625" style="1" bestFit="1" customWidth="1"/>
    <col min="11" max="11" width="8.75" style="1" bestFit="1" customWidth="1"/>
    <col min="12" max="12" width="5" style="1" bestFit="1" customWidth="1"/>
    <col min="13" max="14" width="2.25" style="1" customWidth="1"/>
    <col min="15" max="15" width="5" style="105" bestFit="1" customWidth="1"/>
    <col min="16" max="16" width="8.5" style="106" bestFit="1" customWidth="1"/>
    <col min="17" max="17" width="1.5" style="1" customWidth="1"/>
    <col min="18" max="16384" width="41.375" style="1"/>
  </cols>
  <sheetData>
    <row r="1" spans="1:16" ht="14.3" thickBot="1" x14ac:dyDescent="0.3">
      <c r="A1" s="2">
        <f>SUM(E3:E87,J3:J63)</f>
        <v>2445</v>
      </c>
      <c r="B1" s="3">
        <f>SUM(A1)/15</f>
        <v>163</v>
      </c>
      <c r="C1" s="4"/>
      <c r="D1" s="4"/>
      <c r="E1" s="5"/>
      <c r="F1" s="5"/>
      <c r="G1" s="5"/>
      <c r="H1" s="4"/>
      <c r="I1" s="4"/>
      <c r="J1" s="4"/>
      <c r="K1" s="6"/>
      <c r="L1" s="4"/>
      <c r="M1" s="4"/>
      <c r="N1" s="4"/>
    </row>
    <row r="2" spans="1:16" s="13" customFormat="1" ht="23.8" thickBot="1" x14ac:dyDescent="0.3">
      <c r="A2" s="7"/>
      <c r="B2" s="7"/>
      <c r="C2" s="8"/>
      <c r="D2" s="9" t="s">
        <v>1</v>
      </c>
      <c r="E2" s="10" t="s">
        <v>2</v>
      </c>
      <c r="F2" s="140" t="s">
        <v>3</v>
      </c>
      <c r="G2" s="12" t="s">
        <v>4</v>
      </c>
      <c r="H2" s="8"/>
      <c r="I2" s="9" t="s">
        <v>1</v>
      </c>
      <c r="J2" s="10" t="s">
        <v>2</v>
      </c>
      <c r="K2" s="11" t="s">
        <v>3</v>
      </c>
      <c r="L2" s="12" t="s">
        <v>4</v>
      </c>
      <c r="M2" s="8"/>
      <c r="N2" s="8"/>
      <c r="O2" s="147" t="s">
        <v>7</v>
      </c>
      <c r="P2" s="148" t="s">
        <v>8</v>
      </c>
    </row>
    <row r="3" spans="1:16" x14ac:dyDescent="0.25">
      <c r="A3" s="14"/>
      <c r="B3" s="15"/>
      <c r="C3" s="4"/>
      <c r="D3" s="142" t="s">
        <v>65</v>
      </c>
      <c r="E3" s="143">
        <f>COUNTIF(SELECTIONS!$I$1:$AL$164,D3)</f>
        <v>26</v>
      </c>
      <c r="F3" s="144">
        <f>IFERROR(E3/$B$1,"")</f>
        <v>0.15950920245398773</v>
      </c>
      <c r="G3" s="145" t="s">
        <v>5</v>
      </c>
      <c r="H3" s="4"/>
      <c r="I3" s="19" t="s">
        <v>167</v>
      </c>
      <c r="J3" s="20">
        <f>COUNTIF(SELECTIONS!$I$1:$AL$164,I3)</f>
        <v>10</v>
      </c>
      <c r="K3" s="21">
        <f t="shared" ref="K3:K63" si="0">IFERROR(J3/$B$1,"")</f>
        <v>6.1349693251533742E-2</v>
      </c>
      <c r="L3" s="22" t="s">
        <v>6</v>
      </c>
      <c r="M3" s="4"/>
      <c r="N3" s="4"/>
      <c r="O3" s="149">
        <v>1</v>
      </c>
      <c r="P3" s="150">
        <v>5000</v>
      </c>
    </row>
    <row r="4" spans="1:16" x14ac:dyDescent="0.25">
      <c r="A4" s="14"/>
      <c r="B4" s="15"/>
      <c r="C4" s="4"/>
      <c r="D4" s="23" t="s">
        <v>68</v>
      </c>
      <c r="E4" s="24">
        <f>COUNTIF(SELECTIONS!$I$1:$AL$164,D4)</f>
        <v>88</v>
      </c>
      <c r="F4" s="141">
        <f t="shared" ref="F4:F87" si="1">IFERROR(E4/$B$1,"")</f>
        <v>0.53987730061349692</v>
      </c>
      <c r="G4" s="26" t="s">
        <v>5</v>
      </c>
      <c r="H4" s="4"/>
      <c r="I4" s="27" t="s">
        <v>280</v>
      </c>
      <c r="J4" s="28">
        <f>COUNTIF(SELECTIONS!$I$1:$AL$164,I4)</f>
        <v>5</v>
      </c>
      <c r="K4" s="29">
        <f t="shared" si="0"/>
        <v>3.0674846625766871E-2</v>
      </c>
      <c r="L4" s="30" t="s">
        <v>6</v>
      </c>
      <c r="M4" s="4"/>
      <c r="N4" s="4"/>
      <c r="O4" s="151">
        <v>2</v>
      </c>
      <c r="P4" s="152">
        <v>2500</v>
      </c>
    </row>
    <row r="5" spans="1:16" x14ac:dyDescent="0.25">
      <c r="A5" s="14"/>
      <c r="B5" s="15"/>
      <c r="C5" s="4"/>
      <c r="D5" s="23" t="s">
        <v>155</v>
      </c>
      <c r="E5" s="24">
        <f>COUNTIF(SELECTIONS!$I$1:$AL$164,D5)</f>
        <v>6</v>
      </c>
      <c r="F5" s="141">
        <f t="shared" si="1"/>
        <v>3.6809815950920248E-2</v>
      </c>
      <c r="G5" s="26" t="s">
        <v>5</v>
      </c>
      <c r="H5" s="4"/>
      <c r="I5" s="27" t="s">
        <v>281</v>
      </c>
      <c r="J5" s="28">
        <f>COUNTIF(SELECTIONS!$I$1:$AL$164,I5)</f>
        <v>30</v>
      </c>
      <c r="K5" s="29">
        <f t="shared" si="0"/>
        <v>0.18404907975460122</v>
      </c>
      <c r="L5" s="30" t="s">
        <v>6</v>
      </c>
      <c r="M5" s="4"/>
      <c r="N5" s="4"/>
      <c r="O5" s="151">
        <v>3</v>
      </c>
      <c r="P5" s="152">
        <v>1750</v>
      </c>
    </row>
    <row r="6" spans="1:16" x14ac:dyDescent="0.25">
      <c r="A6" s="14"/>
      <c r="B6" s="15"/>
      <c r="C6" s="4"/>
      <c r="D6" s="23" t="s">
        <v>51</v>
      </c>
      <c r="E6" s="24">
        <f>COUNTIF(SELECTIONS!$I$1:$AL$164,D6)</f>
        <v>24</v>
      </c>
      <c r="F6" s="141">
        <f t="shared" si="1"/>
        <v>0.14723926380368099</v>
      </c>
      <c r="G6" s="26" t="s">
        <v>5</v>
      </c>
      <c r="H6" s="4"/>
      <c r="I6" s="27" t="s">
        <v>282</v>
      </c>
      <c r="J6" s="28">
        <f>COUNTIF(SELECTIONS!$I$1:$AL$164,I6)</f>
        <v>11</v>
      </c>
      <c r="K6" s="29">
        <f t="shared" si="0"/>
        <v>6.7484662576687116E-2</v>
      </c>
      <c r="L6" s="30" t="s">
        <v>6</v>
      </c>
      <c r="M6" s="4"/>
      <c r="N6" s="4"/>
      <c r="O6" s="151">
        <v>4</v>
      </c>
      <c r="P6" s="152">
        <v>1500</v>
      </c>
    </row>
    <row r="7" spans="1:16" x14ac:dyDescent="0.25">
      <c r="A7" s="14"/>
      <c r="B7" s="15"/>
      <c r="C7" s="4"/>
      <c r="D7" s="23" t="s">
        <v>69</v>
      </c>
      <c r="E7" s="24">
        <f>COUNTIF(SELECTIONS!$I$1:$AL$164,D7)</f>
        <v>13</v>
      </c>
      <c r="F7" s="141">
        <f t="shared" si="1"/>
        <v>7.9754601226993863E-2</v>
      </c>
      <c r="G7" s="26" t="s">
        <v>5</v>
      </c>
      <c r="H7" s="4"/>
      <c r="I7" s="27" t="s">
        <v>172</v>
      </c>
      <c r="J7" s="28">
        <f>COUNTIF(SELECTIONS!$I$1:$AL$164,I7)</f>
        <v>3</v>
      </c>
      <c r="K7" s="29">
        <f t="shared" si="0"/>
        <v>1.8404907975460124E-2</v>
      </c>
      <c r="L7" s="30" t="s">
        <v>6</v>
      </c>
      <c r="M7" s="4"/>
      <c r="N7" s="4"/>
      <c r="O7" s="151">
        <v>5</v>
      </c>
      <c r="P7" s="152">
        <v>1250</v>
      </c>
    </row>
    <row r="8" spans="1:16" x14ac:dyDescent="0.25">
      <c r="A8" s="14"/>
      <c r="B8" s="15"/>
      <c r="C8" s="4"/>
      <c r="D8" s="23" t="s">
        <v>52</v>
      </c>
      <c r="E8" s="24">
        <f>COUNTIF(SELECTIONS!$I$1:$AL$164,D8)</f>
        <v>24</v>
      </c>
      <c r="F8" s="141">
        <f t="shared" si="1"/>
        <v>0.14723926380368099</v>
      </c>
      <c r="G8" s="26" t="s">
        <v>5</v>
      </c>
      <c r="H8" s="4"/>
      <c r="I8" s="27" t="s">
        <v>283</v>
      </c>
      <c r="J8" s="28">
        <f>COUNTIF(SELECTIONS!$I$1:$AL$164,I8)</f>
        <v>13</v>
      </c>
      <c r="K8" s="29">
        <f t="shared" si="0"/>
        <v>7.9754601226993863E-2</v>
      </c>
      <c r="L8" s="30" t="s">
        <v>6</v>
      </c>
      <c r="M8" s="4"/>
      <c r="N8" s="4"/>
      <c r="O8" s="151">
        <v>6</v>
      </c>
      <c r="P8" s="152">
        <v>1000</v>
      </c>
    </row>
    <row r="9" spans="1:16" x14ac:dyDescent="0.25">
      <c r="A9" s="14"/>
      <c r="B9" s="15"/>
      <c r="C9" s="4"/>
      <c r="D9" s="23" t="s">
        <v>53</v>
      </c>
      <c r="E9" s="24">
        <f>COUNTIF(SELECTIONS!$I$1:$AL$164,D9)</f>
        <v>6</v>
      </c>
      <c r="F9" s="141">
        <f t="shared" si="1"/>
        <v>3.6809815950920248E-2</v>
      </c>
      <c r="G9" s="26" t="s">
        <v>5</v>
      </c>
      <c r="H9" s="4"/>
      <c r="I9" s="27" t="s">
        <v>284</v>
      </c>
      <c r="J9" s="28">
        <f>COUNTIF(SELECTIONS!$I$1:$AL$164,I9)</f>
        <v>10</v>
      </c>
      <c r="K9" s="29">
        <f t="shared" si="0"/>
        <v>6.1349693251533742E-2</v>
      </c>
      <c r="L9" s="30" t="s">
        <v>6</v>
      </c>
      <c r="M9" s="4"/>
      <c r="N9" s="4"/>
      <c r="O9" s="151">
        <v>7</v>
      </c>
      <c r="P9" s="152">
        <v>750</v>
      </c>
    </row>
    <row r="10" spans="1:16" x14ac:dyDescent="0.25">
      <c r="A10" s="14"/>
      <c r="B10" s="15"/>
      <c r="C10" s="4"/>
      <c r="D10" s="23" t="s">
        <v>54</v>
      </c>
      <c r="E10" s="24">
        <f>COUNTIF(SELECTIONS!$I$1:$AL$164,D10)</f>
        <v>1</v>
      </c>
      <c r="F10" s="141">
        <f t="shared" si="1"/>
        <v>6.1349693251533744E-3</v>
      </c>
      <c r="G10" s="26" t="s">
        <v>5</v>
      </c>
      <c r="H10" s="4"/>
      <c r="I10" s="27" t="s">
        <v>285</v>
      </c>
      <c r="J10" s="28">
        <f>COUNTIF(SELECTIONS!$I$1:$AL$164,I10)</f>
        <v>20</v>
      </c>
      <c r="K10" s="29">
        <f t="shared" si="0"/>
        <v>0.12269938650306748</v>
      </c>
      <c r="L10" s="30" t="s">
        <v>6</v>
      </c>
      <c r="M10" s="4"/>
      <c r="N10" s="4"/>
      <c r="O10" s="151">
        <v>8</v>
      </c>
      <c r="P10" s="152">
        <v>750</v>
      </c>
    </row>
    <row r="11" spans="1:16" x14ac:dyDescent="0.25">
      <c r="A11" s="14"/>
      <c r="B11" s="15"/>
      <c r="C11" s="4"/>
      <c r="D11" s="23" t="s">
        <v>55</v>
      </c>
      <c r="E11" s="24">
        <f>COUNTIF(SELECTIONS!$I$1:$AL$164,D11)</f>
        <v>44</v>
      </c>
      <c r="F11" s="141">
        <f t="shared" si="1"/>
        <v>0.26993865030674846</v>
      </c>
      <c r="G11" s="26" t="s">
        <v>5</v>
      </c>
      <c r="H11" s="4"/>
      <c r="I11" s="27" t="s">
        <v>286</v>
      </c>
      <c r="J11" s="28">
        <f>COUNTIF(SELECTIONS!$I$1:$AL$164,I11)</f>
        <v>5</v>
      </c>
      <c r="K11" s="29">
        <f t="shared" si="0"/>
        <v>3.0674846625766871E-2</v>
      </c>
      <c r="L11" s="30" t="s">
        <v>6</v>
      </c>
      <c r="M11" s="4"/>
      <c r="N11" s="4"/>
      <c r="O11" s="151">
        <v>9</v>
      </c>
      <c r="P11" s="152">
        <v>750</v>
      </c>
    </row>
    <row r="12" spans="1:16" x14ac:dyDescent="0.25">
      <c r="A12" s="14"/>
      <c r="B12" s="15"/>
      <c r="C12" s="4"/>
      <c r="D12" s="23" t="s">
        <v>56</v>
      </c>
      <c r="E12" s="24">
        <f>COUNTIF(SELECTIONS!$I$1:$AL$164,D12)</f>
        <v>5</v>
      </c>
      <c r="F12" s="141">
        <f t="shared" si="1"/>
        <v>3.0674846625766871E-2</v>
      </c>
      <c r="G12" s="26" t="s">
        <v>5</v>
      </c>
      <c r="H12" s="4"/>
      <c r="I12" s="27" t="s">
        <v>287</v>
      </c>
      <c r="J12" s="28">
        <f>COUNTIF(SELECTIONS!$I$1:$AL$164,I12)</f>
        <v>8</v>
      </c>
      <c r="K12" s="29">
        <f t="shared" si="0"/>
        <v>4.9079754601226995E-2</v>
      </c>
      <c r="L12" s="30" t="s">
        <v>6</v>
      </c>
      <c r="M12" s="4"/>
      <c r="N12" s="4"/>
      <c r="O12" s="151">
        <v>10</v>
      </c>
      <c r="P12" s="152">
        <v>750</v>
      </c>
    </row>
    <row r="13" spans="1:16" ht="14.3" thickBot="1" x14ac:dyDescent="0.3">
      <c r="A13" s="14"/>
      <c r="B13" s="15"/>
      <c r="C13" s="4"/>
      <c r="D13" s="23" t="s">
        <v>57</v>
      </c>
      <c r="E13" s="24">
        <f>COUNTIF(SELECTIONS!$I$1:$AL$164,D13)</f>
        <v>38</v>
      </c>
      <c r="F13" s="141">
        <f t="shared" si="1"/>
        <v>0.23312883435582821</v>
      </c>
      <c r="G13" s="26" t="s">
        <v>5</v>
      </c>
      <c r="H13" s="4"/>
      <c r="I13" s="27" t="s">
        <v>90</v>
      </c>
      <c r="J13" s="28">
        <f>COUNTIF(SELECTIONS!$I$1:$AL$164,I13)</f>
        <v>6</v>
      </c>
      <c r="K13" s="29">
        <f t="shared" si="0"/>
        <v>3.6809815950920248E-2</v>
      </c>
      <c r="L13" s="30" t="s">
        <v>6</v>
      </c>
      <c r="M13" s="4"/>
      <c r="N13" s="4"/>
      <c r="O13" s="153" t="s">
        <v>10</v>
      </c>
      <c r="P13" s="154">
        <v>300</v>
      </c>
    </row>
    <row r="14" spans="1:16" ht="14.3" thickBot="1" x14ac:dyDescent="0.3">
      <c r="A14" s="14"/>
      <c r="B14" s="15"/>
      <c r="C14" s="4"/>
      <c r="D14" s="23" t="s">
        <v>58</v>
      </c>
      <c r="E14" s="24">
        <f>COUNTIF(SELECTIONS!$I$1:$AL$164,D14)</f>
        <v>9</v>
      </c>
      <c r="F14" s="141">
        <f t="shared" si="1"/>
        <v>5.5214723926380369E-2</v>
      </c>
      <c r="G14" s="26" t="s">
        <v>5</v>
      </c>
      <c r="H14" s="4"/>
      <c r="I14" s="27" t="s">
        <v>288</v>
      </c>
      <c r="J14" s="28">
        <f>COUNTIF(SELECTIONS!$I$1:$AL$164,I14)</f>
        <v>21</v>
      </c>
      <c r="K14" s="29">
        <f t="shared" si="0"/>
        <v>0.12883435582822086</v>
      </c>
      <c r="L14" s="30" t="s">
        <v>6</v>
      </c>
      <c r="M14" s="4"/>
      <c r="N14" s="4"/>
      <c r="O14" s="155"/>
      <c r="P14" s="156">
        <f>SUM(P3:P13)</f>
        <v>16300</v>
      </c>
    </row>
    <row r="15" spans="1:16" x14ac:dyDescent="0.25">
      <c r="A15" s="14"/>
      <c r="B15" s="15"/>
      <c r="C15" s="4"/>
      <c r="D15" s="23" t="s">
        <v>74</v>
      </c>
      <c r="E15" s="24">
        <f>COUNTIF(SELECTIONS!$I$1:$AL$164,D15)</f>
        <v>3</v>
      </c>
      <c r="F15" s="141">
        <f t="shared" si="1"/>
        <v>1.8404907975460124E-2</v>
      </c>
      <c r="G15" s="26" t="s">
        <v>5</v>
      </c>
      <c r="H15" s="4"/>
      <c r="I15" s="27" t="s">
        <v>289</v>
      </c>
      <c r="J15" s="28">
        <f>COUNTIF(SELECTIONS!$I$1:$AL$164,I15)</f>
        <v>40</v>
      </c>
      <c r="K15" s="29">
        <f t="shared" si="0"/>
        <v>0.24539877300613497</v>
      </c>
      <c r="L15" s="30" t="s">
        <v>6</v>
      </c>
      <c r="M15" s="4"/>
      <c r="N15" s="4"/>
      <c r="O15" s="106"/>
    </row>
    <row r="16" spans="1:16" x14ac:dyDescent="0.25">
      <c r="A16" s="14"/>
      <c r="B16" s="15"/>
      <c r="C16" s="4"/>
      <c r="D16" s="23" t="s">
        <v>76</v>
      </c>
      <c r="E16" s="24">
        <f>COUNTIF(SELECTIONS!$I$1:$AL$164,D16)</f>
        <v>20</v>
      </c>
      <c r="F16" s="141">
        <f t="shared" si="1"/>
        <v>0.12269938650306748</v>
      </c>
      <c r="G16" s="26" t="s">
        <v>5</v>
      </c>
      <c r="H16" s="4"/>
      <c r="I16" s="27" t="s">
        <v>259</v>
      </c>
      <c r="J16" s="28">
        <f>COUNTIF(SELECTIONS!$I$1:$AL$164,I16)</f>
        <v>6</v>
      </c>
      <c r="K16" s="29">
        <f t="shared" si="0"/>
        <v>3.6809815950920248E-2</v>
      </c>
      <c r="L16" s="30" t="s">
        <v>6</v>
      </c>
      <c r="M16" s="4"/>
      <c r="N16" s="4"/>
      <c r="O16" s="106"/>
    </row>
    <row r="17" spans="1:15" x14ac:dyDescent="0.25">
      <c r="A17" s="14"/>
      <c r="B17" s="15"/>
      <c r="C17" s="4"/>
      <c r="D17" s="23" t="s">
        <v>78</v>
      </c>
      <c r="E17" s="24">
        <f>COUNTIF(SELECTIONS!$I$1:$AL$164,D17)</f>
        <v>13</v>
      </c>
      <c r="F17" s="141">
        <f t="shared" ref="F17" si="2">IFERROR(E17/$B$1,"")</f>
        <v>7.9754601226993863E-2</v>
      </c>
      <c r="G17" s="26" t="s">
        <v>5</v>
      </c>
      <c r="H17" s="4"/>
      <c r="I17" s="27" t="s">
        <v>290</v>
      </c>
      <c r="J17" s="28">
        <f>COUNTIF(SELECTIONS!$I$1:$AL$164,I17)</f>
        <v>28</v>
      </c>
      <c r="K17" s="29">
        <f t="shared" si="0"/>
        <v>0.17177914110429449</v>
      </c>
      <c r="L17" s="30" t="s">
        <v>6</v>
      </c>
      <c r="M17" s="4"/>
      <c r="N17" s="4"/>
      <c r="O17" s="106"/>
    </row>
    <row r="18" spans="1:15" x14ac:dyDescent="0.25">
      <c r="A18" s="4"/>
      <c r="B18" s="4"/>
      <c r="C18" s="4"/>
      <c r="D18" s="23" t="s">
        <v>60</v>
      </c>
      <c r="E18" s="24">
        <f>COUNTIF(SELECTIONS!$I$1:$AL$164,D18)</f>
        <v>2</v>
      </c>
      <c r="F18" s="141">
        <f t="shared" si="1"/>
        <v>1.2269938650306749E-2</v>
      </c>
      <c r="G18" s="26" t="s">
        <v>5</v>
      </c>
      <c r="H18" s="4"/>
      <c r="I18" s="27" t="s">
        <v>98</v>
      </c>
      <c r="J18" s="28">
        <f>COUNTIF(SELECTIONS!$I$1:$AL$164,I18)</f>
        <v>79</v>
      </c>
      <c r="K18" s="29">
        <f t="shared" si="0"/>
        <v>0.48466257668711654</v>
      </c>
      <c r="L18" s="30" t="s">
        <v>6</v>
      </c>
      <c r="M18" s="4"/>
      <c r="N18" s="4"/>
      <c r="O18" s="106"/>
    </row>
    <row r="19" spans="1:15" x14ac:dyDescent="0.25">
      <c r="A19" s="4"/>
      <c r="B19" s="4"/>
      <c r="C19" s="4"/>
      <c r="D19" s="23" t="s">
        <v>61</v>
      </c>
      <c r="E19" s="24">
        <f>COUNTIF(SELECTIONS!$I$1:$AL$164,D19)</f>
        <v>1</v>
      </c>
      <c r="F19" s="141">
        <f t="shared" si="1"/>
        <v>6.1349693251533744E-3</v>
      </c>
      <c r="G19" s="26" t="s">
        <v>5</v>
      </c>
      <c r="H19" s="4"/>
      <c r="I19" s="27" t="s">
        <v>291</v>
      </c>
      <c r="J19" s="28">
        <f>COUNTIF(SELECTIONS!$I$1:$AL$164,I19)</f>
        <v>9</v>
      </c>
      <c r="K19" s="29">
        <f t="shared" si="0"/>
        <v>5.5214723926380369E-2</v>
      </c>
      <c r="L19" s="30" t="s">
        <v>6</v>
      </c>
      <c r="M19" s="4"/>
      <c r="N19" s="4"/>
      <c r="O19" s="106"/>
    </row>
    <row r="20" spans="1:15" x14ac:dyDescent="0.25">
      <c r="A20" s="4"/>
      <c r="B20" s="4"/>
      <c r="C20" s="4"/>
      <c r="D20" s="23" t="s">
        <v>62</v>
      </c>
      <c r="E20" s="24">
        <f>COUNTIF(SELECTIONS!$I$1:$AL$164,D20)</f>
        <v>8</v>
      </c>
      <c r="F20" s="141">
        <f t="shared" si="1"/>
        <v>4.9079754601226995E-2</v>
      </c>
      <c r="G20" s="26" t="s">
        <v>5</v>
      </c>
      <c r="H20" s="4"/>
      <c r="I20" s="27" t="s">
        <v>292</v>
      </c>
      <c r="J20" s="28">
        <f>COUNTIF(SELECTIONS!$I$1:$AL$164,I20)</f>
        <v>5</v>
      </c>
      <c r="K20" s="29">
        <f t="shared" si="0"/>
        <v>3.0674846625766871E-2</v>
      </c>
      <c r="L20" s="30" t="s">
        <v>6</v>
      </c>
      <c r="M20" s="4"/>
      <c r="N20" s="4"/>
      <c r="O20" s="106"/>
    </row>
    <row r="21" spans="1:15" x14ac:dyDescent="0.25">
      <c r="A21" s="4"/>
      <c r="B21" s="4"/>
      <c r="C21" s="4"/>
      <c r="D21" s="23" t="s">
        <v>63</v>
      </c>
      <c r="E21" s="24">
        <f>COUNTIF(SELECTIONS!$I$1:$AL$164,D21)</f>
        <v>96</v>
      </c>
      <c r="F21" s="141">
        <f t="shared" si="1"/>
        <v>0.58895705521472397</v>
      </c>
      <c r="G21" s="26" t="s">
        <v>5</v>
      </c>
      <c r="H21" s="4"/>
      <c r="I21" s="27" t="s">
        <v>293</v>
      </c>
      <c r="J21" s="28">
        <f>COUNTIF(SELECTIONS!$I$1:$AL$164,I21)</f>
        <v>19</v>
      </c>
      <c r="K21" s="29">
        <f t="shared" si="0"/>
        <v>0.1165644171779141</v>
      </c>
      <c r="L21" s="30" t="s">
        <v>6</v>
      </c>
      <c r="M21" s="4"/>
      <c r="N21" s="4"/>
      <c r="O21" s="106"/>
    </row>
    <row r="22" spans="1:15" x14ac:dyDescent="0.25">
      <c r="A22" s="4"/>
      <c r="B22" s="4"/>
      <c r="C22" s="4"/>
      <c r="D22" s="23" t="s">
        <v>79</v>
      </c>
      <c r="E22" s="24">
        <f>COUNTIF(SELECTIONS!$I$1:$AL$164,D22)</f>
        <v>1</v>
      </c>
      <c r="F22" s="141">
        <f t="shared" si="1"/>
        <v>6.1349693251533744E-3</v>
      </c>
      <c r="G22" s="26" t="s">
        <v>5</v>
      </c>
      <c r="H22" s="4"/>
      <c r="I22" s="27" t="s">
        <v>294</v>
      </c>
      <c r="J22" s="28">
        <f>COUNTIF(SELECTIONS!$I$1:$AL$164,I22)</f>
        <v>8</v>
      </c>
      <c r="K22" s="29">
        <f t="shared" si="0"/>
        <v>4.9079754601226995E-2</v>
      </c>
      <c r="L22" s="30" t="s">
        <v>6</v>
      </c>
      <c r="M22" s="4"/>
      <c r="N22" s="4"/>
    </row>
    <row r="23" spans="1:15" x14ac:dyDescent="0.25">
      <c r="A23" s="4"/>
      <c r="B23" s="4"/>
      <c r="C23" s="4"/>
      <c r="D23" s="23" t="s">
        <v>64</v>
      </c>
      <c r="E23" s="24">
        <f>COUNTIF(SELECTIONS!$I$1:$AL$164,D23)</f>
        <v>14</v>
      </c>
      <c r="F23" s="141">
        <f t="shared" si="1"/>
        <v>8.5889570552147243E-2</v>
      </c>
      <c r="G23" s="26" t="s">
        <v>5</v>
      </c>
      <c r="H23" s="4"/>
      <c r="I23" s="27" t="s">
        <v>169</v>
      </c>
      <c r="J23" s="28">
        <f>COUNTIF(SELECTIONS!$I$1:$AL$164,I23)</f>
        <v>25</v>
      </c>
      <c r="K23" s="29">
        <f t="shared" si="0"/>
        <v>0.15337423312883436</v>
      </c>
      <c r="L23" s="30" t="s">
        <v>6</v>
      </c>
      <c r="M23" s="4"/>
      <c r="N23" s="4"/>
    </row>
    <row r="24" spans="1:15" x14ac:dyDescent="0.25">
      <c r="A24" s="4"/>
      <c r="B24" s="4"/>
      <c r="C24" s="4"/>
      <c r="D24" s="23" t="s">
        <v>81</v>
      </c>
      <c r="E24" s="24">
        <f>COUNTIF(SELECTIONS!$I$1:$AL$164,D24)</f>
        <v>15</v>
      </c>
      <c r="F24" s="141">
        <f t="shared" si="1"/>
        <v>9.202453987730061E-2</v>
      </c>
      <c r="G24" s="26" t="s">
        <v>5</v>
      </c>
      <c r="H24" s="4"/>
      <c r="I24" s="27" t="s">
        <v>295</v>
      </c>
      <c r="J24" s="28">
        <f>COUNTIF(SELECTIONS!$I$1:$AL$164,I24)</f>
        <v>10</v>
      </c>
      <c r="K24" s="29">
        <f t="shared" si="0"/>
        <v>6.1349693251533742E-2</v>
      </c>
      <c r="L24" s="30" t="s">
        <v>6</v>
      </c>
      <c r="M24" s="4"/>
      <c r="N24" s="4"/>
    </row>
    <row r="25" spans="1:15" ht="14.3" thickBot="1" x14ac:dyDescent="0.3">
      <c r="A25" s="4"/>
      <c r="B25" s="4"/>
      <c r="C25" s="4"/>
      <c r="D25" s="31" t="s">
        <v>83</v>
      </c>
      <c r="E25" s="32">
        <f>COUNTIF(SELECTIONS!$I$1:$AL$164,D25)</f>
        <v>32</v>
      </c>
      <c r="F25" s="146">
        <f t="shared" si="1"/>
        <v>0.19631901840490798</v>
      </c>
      <c r="G25" s="34" t="s">
        <v>5</v>
      </c>
      <c r="H25" s="4"/>
      <c r="I25" s="27" t="s">
        <v>296</v>
      </c>
      <c r="J25" s="28">
        <f>COUNTIF(SELECTIONS!$I$1:$AL$164,I25)</f>
        <v>4</v>
      </c>
      <c r="K25" s="29">
        <f t="shared" si="0"/>
        <v>2.4539877300613498E-2</v>
      </c>
      <c r="L25" s="30" t="s">
        <v>6</v>
      </c>
      <c r="M25" s="4"/>
      <c r="N25" s="4"/>
    </row>
    <row r="26" spans="1:15" x14ac:dyDescent="0.25">
      <c r="A26" s="4"/>
      <c r="B26" s="4"/>
      <c r="C26" s="4"/>
      <c r="D26" s="35" t="s">
        <v>171</v>
      </c>
      <c r="E26" s="36">
        <f>COUNTIF(SELECTIONS!$I$1:$AL$164,D26)</f>
        <v>5</v>
      </c>
      <c r="F26" s="37">
        <f t="shared" si="1"/>
        <v>3.0674846625766871E-2</v>
      </c>
      <c r="G26" s="38" t="s">
        <v>9</v>
      </c>
      <c r="H26" s="4"/>
      <c r="I26" s="27" t="s">
        <v>297</v>
      </c>
      <c r="J26" s="28">
        <f>COUNTIF(SELECTIONS!$I$1:$AL$164,I26)</f>
        <v>16</v>
      </c>
      <c r="K26" s="29">
        <f t="shared" si="0"/>
        <v>9.815950920245399E-2</v>
      </c>
      <c r="L26" s="30" t="s">
        <v>6</v>
      </c>
      <c r="M26" s="4"/>
      <c r="N26" s="4"/>
    </row>
    <row r="27" spans="1:15" x14ac:dyDescent="0.25">
      <c r="A27" s="4"/>
      <c r="B27" s="4"/>
      <c r="C27" s="4"/>
      <c r="D27" s="27" t="s">
        <v>261</v>
      </c>
      <c r="E27" s="28">
        <f>COUNTIF(SELECTIONS!$I$1:$AL$164,D27)</f>
        <v>11</v>
      </c>
      <c r="F27" s="39">
        <f t="shared" si="1"/>
        <v>6.7484662576687116E-2</v>
      </c>
      <c r="G27" s="30" t="s">
        <v>9</v>
      </c>
      <c r="H27" s="4"/>
      <c r="I27" s="27" t="s">
        <v>298</v>
      </c>
      <c r="J27" s="28">
        <f>COUNTIF(SELECTIONS!$I$1:$AL$164,I27)</f>
        <v>15</v>
      </c>
      <c r="K27" s="29">
        <f t="shared" si="0"/>
        <v>9.202453987730061E-2</v>
      </c>
      <c r="L27" s="30" t="s">
        <v>6</v>
      </c>
      <c r="M27" s="4"/>
      <c r="N27" s="4"/>
    </row>
    <row r="28" spans="1:15" x14ac:dyDescent="0.25">
      <c r="A28" s="4"/>
      <c r="B28" s="4"/>
      <c r="C28" s="4"/>
      <c r="D28" s="27" t="s">
        <v>262</v>
      </c>
      <c r="E28" s="28">
        <f>COUNTIF(SELECTIONS!$I$1:$AL$164,D28)</f>
        <v>7</v>
      </c>
      <c r="F28" s="39">
        <f t="shared" si="1"/>
        <v>4.2944785276073622E-2</v>
      </c>
      <c r="G28" s="30" t="s">
        <v>9</v>
      </c>
      <c r="H28" s="4"/>
      <c r="I28" s="27" t="s">
        <v>299</v>
      </c>
      <c r="J28" s="28">
        <f>COUNTIF(SELECTIONS!$I$1:$AL$164,I28)</f>
        <v>40</v>
      </c>
      <c r="K28" s="29">
        <f t="shared" ref="K28" si="3">IFERROR(J28/$B$1,"")</f>
        <v>0.24539877300613497</v>
      </c>
      <c r="L28" s="30" t="s">
        <v>6</v>
      </c>
      <c r="M28" s="4"/>
      <c r="N28" s="4"/>
    </row>
    <row r="29" spans="1:15" x14ac:dyDescent="0.25">
      <c r="A29" s="4"/>
      <c r="B29" s="4"/>
      <c r="C29" s="4"/>
      <c r="D29" s="27" t="s">
        <v>258</v>
      </c>
      <c r="E29" s="28">
        <f>COUNTIF(SELECTIONS!$I$1:$AL$164,D29)</f>
        <v>22</v>
      </c>
      <c r="F29" s="39">
        <f t="shared" si="1"/>
        <v>0.13496932515337423</v>
      </c>
      <c r="G29" s="30" t="s">
        <v>9</v>
      </c>
      <c r="H29" s="4"/>
      <c r="I29" s="27" t="s">
        <v>170</v>
      </c>
      <c r="J29" s="28">
        <f>COUNTIF(SELECTIONS!$I$1:$AL$164,I29)</f>
        <v>6</v>
      </c>
      <c r="K29" s="29">
        <f t="shared" si="0"/>
        <v>3.6809815950920248E-2</v>
      </c>
      <c r="L29" s="30" t="s">
        <v>6</v>
      </c>
      <c r="M29" s="4"/>
      <c r="N29" s="4"/>
    </row>
    <row r="30" spans="1:15" x14ac:dyDescent="0.25">
      <c r="A30" s="4"/>
      <c r="B30" s="4"/>
      <c r="C30" s="4"/>
      <c r="D30" s="27" t="s">
        <v>66</v>
      </c>
      <c r="E30" s="28">
        <f>COUNTIF(SELECTIONS!$I$1:$AL$164,D30)</f>
        <v>2</v>
      </c>
      <c r="F30" s="39">
        <f t="shared" si="1"/>
        <v>1.2269938650306749E-2</v>
      </c>
      <c r="G30" s="30" t="s">
        <v>9</v>
      </c>
      <c r="H30" s="4"/>
      <c r="I30" s="27" t="s">
        <v>300</v>
      </c>
      <c r="J30" s="28">
        <f>COUNTIF(SELECTIONS!$I$1:$AL$164,I30)</f>
        <v>11</v>
      </c>
      <c r="K30" s="29">
        <f t="shared" si="0"/>
        <v>6.7484662576687116E-2</v>
      </c>
      <c r="L30" s="30" t="s">
        <v>6</v>
      </c>
      <c r="M30" s="4"/>
      <c r="N30" s="4"/>
    </row>
    <row r="31" spans="1:15" x14ac:dyDescent="0.25">
      <c r="A31" s="4"/>
      <c r="B31" s="4"/>
      <c r="C31" s="4"/>
      <c r="D31" s="27" t="s">
        <v>67</v>
      </c>
      <c r="E31" s="28">
        <f>COUNTIF(SELECTIONS!$I$1:$AL$164,D31)</f>
        <v>4</v>
      </c>
      <c r="F31" s="39">
        <f t="shared" si="1"/>
        <v>2.4539877300613498E-2</v>
      </c>
      <c r="G31" s="30" t="s">
        <v>9</v>
      </c>
      <c r="H31" s="4"/>
      <c r="I31" s="27" t="s">
        <v>301</v>
      </c>
      <c r="J31" s="28">
        <f>COUNTIF(SELECTIONS!$I$1:$AL$164,I31)</f>
        <v>14</v>
      </c>
      <c r="K31" s="29">
        <f t="shared" si="0"/>
        <v>8.5889570552147243E-2</v>
      </c>
      <c r="L31" s="30" t="s">
        <v>6</v>
      </c>
      <c r="M31" s="4"/>
      <c r="N31" s="4"/>
    </row>
    <row r="32" spans="1:15" ht="14.3" thickBot="1" x14ac:dyDescent="0.3">
      <c r="A32" s="4"/>
      <c r="B32" s="4"/>
      <c r="C32" s="4"/>
      <c r="D32" s="27" t="s">
        <v>50</v>
      </c>
      <c r="E32" s="28">
        <f>COUNTIF(SELECTIONS!$I$1:$AL$164,D32)</f>
        <v>5</v>
      </c>
      <c r="F32" s="39">
        <f t="shared" si="1"/>
        <v>3.0674846625766871E-2</v>
      </c>
      <c r="G32" s="30" t="s">
        <v>9</v>
      </c>
      <c r="H32" s="4"/>
      <c r="I32" s="40" t="s">
        <v>302</v>
      </c>
      <c r="J32" s="41">
        <f>COUNTIF(SELECTIONS!$I$1:$AL$164,I32)</f>
        <v>12</v>
      </c>
      <c r="K32" s="42">
        <f t="shared" si="0"/>
        <v>7.3619631901840496E-2</v>
      </c>
      <c r="L32" s="43" t="s">
        <v>6</v>
      </c>
      <c r="M32" s="4"/>
      <c r="N32" s="4"/>
    </row>
    <row r="33" spans="1:14" x14ac:dyDescent="0.25">
      <c r="A33" s="4"/>
      <c r="B33" s="4"/>
      <c r="C33" s="4"/>
      <c r="D33" s="27" t="s">
        <v>150</v>
      </c>
      <c r="E33" s="28">
        <f>COUNTIF(SELECTIONS!$I$1:$AL$164,D33)</f>
        <v>6</v>
      </c>
      <c r="F33" s="39">
        <f t="shared" ref="F33:F42" si="4">IFERROR(E33/$B$1,"")</f>
        <v>3.6809815950920248E-2</v>
      </c>
      <c r="G33" s="30" t="s">
        <v>9</v>
      </c>
      <c r="H33" s="4"/>
      <c r="I33" s="16" t="s">
        <v>303</v>
      </c>
      <c r="J33" s="17">
        <f>COUNTIF(SELECTIONS!$I$1:$AL$164,I33)</f>
        <v>7</v>
      </c>
      <c r="K33" s="44">
        <f t="shared" si="0"/>
        <v>4.2944785276073622E-2</v>
      </c>
      <c r="L33" s="18" t="s">
        <v>11</v>
      </c>
      <c r="M33" s="4"/>
      <c r="N33" s="4"/>
    </row>
    <row r="34" spans="1:14" x14ac:dyDescent="0.25">
      <c r="A34" s="4"/>
      <c r="B34" s="4"/>
      <c r="C34" s="4"/>
      <c r="D34" s="27" t="s">
        <v>86</v>
      </c>
      <c r="E34" s="28">
        <f>COUNTIF(SELECTIONS!$I$1:$AL$164,D34)</f>
        <v>2</v>
      </c>
      <c r="F34" s="39">
        <f t="shared" si="4"/>
        <v>1.2269938650306749E-2</v>
      </c>
      <c r="G34" s="30" t="s">
        <v>9</v>
      </c>
      <c r="H34" s="4"/>
      <c r="I34" s="23" t="s">
        <v>304</v>
      </c>
      <c r="J34" s="24">
        <f>COUNTIF(SELECTIONS!$I$1:$AL$164,I34)</f>
        <v>9</v>
      </c>
      <c r="K34" s="45">
        <f t="shared" si="0"/>
        <v>5.5214723926380369E-2</v>
      </c>
      <c r="L34" s="26" t="s">
        <v>11</v>
      </c>
      <c r="M34" s="4"/>
      <c r="N34" s="4"/>
    </row>
    <row r="35" spans="1:14" x14ac:dyDescent="0.25">
      <c r="A35" s="4"/>
      <c r="B35" s="4"/>
      <c r="C35" s="4"/>
      <c r="D35" s="27" t="s">
        <v>88</v>
      </c>
      <c r="E35" s="28">
        <f>COUNTIF(SELECTIONS!$I$1:$AL$164,D35)</f>
        <v>9</v>
      </c>
      <c r="F35" s="39">
        <f t="shared" si="4"/>
        <v>5.5214723926380369E-2</v>
      </c>
      <c r="G35" s="30" t="s">
        <v>9</v>
      </c>
      <c r="H35" s="4"/>
      <c r="I35" s="23" t="s">
        <v>305</v>
      </c>
      <c r="J35" s="24">
        <f>COUNTIF(SELECTIONS!$I$1:$AL$164,I35)</f>
        <v>26</v>
      </c>
      <c r="K35" s="45">
        <f t="shared" si="0"/>
        <v>0.15950920245398773</v>
      </c>
      <c r="L35" s="26" t="s">
        <v>11</v>
      </c>
      <c r="M35" s="4"/>
      <c r="N35" s="4"/>
    </row>
    <row r="36" spans="1:14" x14ac:dyDescent="0.25">
      <c r="A36" s="4"/>
      <c r="B36" s="4"/>
      <c r="C36" s="4"/>
      <c r="D36" s="27" t="s">
        <v>89</v>
      </c>
      <c r="E36" s="28">
        <f>COUNTIF(SELECTIONS!$I$1:$AL$164,D36)</f>
        <v>4</v>
      </c>
      <c r="F36" s="39">
        <f t="shared" si="4"/>
        <v>2.4539877300613498E-2</v>
      </c>
      <c r="G36" s="30" t="s">
        <v>9</v>
      </c>
      <c r="H36" s="4"/>
      <c r="I36" s="23" t="s">
        <v>306</v>
      </c>
      <c r="J36" s="24">
        <f>COUNTIF(SELECTIONS!$I$1:$AL$164,I36)</f>
        <v>26</v>
      </c>
      <c r="K36" s="45">
        <f t="shared" si="0"/>
        <v>0.15950920245398773</v>
      </c>
      <c r="L36" s="26" t="s">
        <v>11</v>
      </c>
      <c r="M36" s="4"/>
      <c r="N36" s="4"/>
    </row>
    <row r="37" spans="1:14" x14ac:dyDescent="0.25">
      <c r="A37" s="4"/>
      <c r="B37" s="4"/>
      <c r="C37" s="4"/>
      <c r="D37" s="27" t="s">
        <v>263</v>
      </c>
      <c r="E37" s="28">
        <f>COUNTIF(SELECTIONS!$I$1:$AL$164,D37)</f>
        <v>27</v>
      </c>
      <c r="F37" s="39">
        <f t="shared" si="4"/>
        <v>0.16564417177914109</v>
      </c>
      <c r="G37" s="30" t="s">
        <v>9</v>
      </c>
      <c r="H37" s="4"/>
      <c r="I37" s="23" t="s">
        <v>307</v>
      </c>
      <c r="J37" s="24">
        <f>COUNTIF(SELECTIONS!$I$1:$AL$164,I37)</f>
        <v>29</v>
      </c>
      <c r="K37" s="45">
        <f t="shared" si="0"/>
        <v>0.17791411042944785</v>
      </c>
      <c r="L37" s="26" t="s">
        <v>11</v>
      </c>
      <c r="M37" s="4"/>
      <c r="N37" s="4"/>
    </row>
    <row r="38" spans="1:14" x14ac:dyDescent="0.25">
      <c r="A38" s="4"/>
      <c r="B38" s="4"/>
      <c r="C38" s="4"/>
      <c r="D38" s="27" t="s">
        <v>257</v>
      </c>
      <c r="E38" s="28">
        <f>COUNTIF(SELECTIONS!$I$1:$AL$164,D38)</f>
        <v>1</v>
      </c>
      <c r="F38" s="39">
        <f t="shared" si="4"/>
        <v>6.1349693251533744E-3</v>
      </c>
      <c r="G38" s="30" t="s">
        <v>9</v>
      </c>
      <c r="H38" s="4"/>
      <c r="I38" s="16" t="s">
        <v>308</v>
      </c>
      <c r="J38" s="17">
        <f>COUNTIF(SELECTIONS!$I$1:$AL$164,I38)</f>
        <v>32</v>
      </c>
      <c r="K38" s="44">
        <f t="shared" si="0"/>
        <v>0.19631901840490798</v>
      </c>
      <c r="L38" s="18" t="s">
        <v>11</v>
      </c>
      <c r="M38" s="4"/>
      <c r="N38" s="4"/>
    </row>
    <row r="39" spans="1:14" x14ac:dyDescent="0.25">
      <c r="A39" s="4"/>
      <c r="B39" s="4"/>
      <c r="C39" s="4"/>
      <c r="D39" s="27" t="s">
        <v>91</v>
      </c>
      <c r="E39" s="28">
        <f>COUNTIF(SELECTIONS!$I$1:$AL$164,D39)</f>
        <v>39</v>
      </c>
      <c r="F39" s="39">
        <f t="shared" si="4"/>
        <v>0.2392638036809816</v>
      </c>
      <c r="G39" s="30" t="s">
        <v>9</v>
      </c>
      <c r="H39" s="4"/>
      <c r="I39" s="16" t="s">
        <v>309</v>
      </c>
      <c r="J39" s="17">
        <f>COUNTIF(SELECTIONS!$I$1:$AL$164,I39)</f>
        <v>6</v>
      </c>
      <c r="K39" s="44">
        <f t="shared" si="0"/>
        <v>3.6809815950920248E-2</v>
      </c>
      <c r="L39" s="18" t="s">
        <v>11</v>
      </c>
      <c r="M39" s="4"/>
      <c r="N39" s="4"/>
    </row>
    <row r="40" spans="1:14" x14ac:dyDescent="0.25">
      <c r="A40" s="4"/>
      <c r="B40" s="4"/>
      <c r="C40" s="4"/>
      <c r="D40" s="27" t="s">
        <v>92</v>
      </c>
      <c r="E40" s="28">
        <f>COUNTIF(SELECTIONS!$I$1:$AL$164,D40)</f>
        <v>28</v>
      </c>
      <c r="F40" s="39">
        <f t="shared" si="4"/>
        <v>0.17177914110429449</v>
      </c>
      <c r="G40" s="30" t="s">
        <v>9</v>
      </c>
      <c r="H40" s="4"/>
      <c r="I40" s="16" t="s">
        <v>310</v>
      </c>
      <c r="J40" s="17">
        <f>COUNTIF(SELECTIONS!$I$1:$AL$164,I40)</f>
        <v>9</v>
      </c>
      <c r="K40" s="44">
        <f t="shared" si="0"/>
        <v>5.5214723926380369E-2</v>
      </c>
      <c r="L40" s="18" t="s">
        <v>11</v>
      </c>
      <c r="M40" s="4"/>
      <c r="N40" s="4"/>
    </row>
    <row r="41" spans="1:14" x14ac:dyDescent="0.25">
      <c r="A41" s="4"/>
      <c r="B41" s="4"/>
      <c r="C41" s="4"/>
      <c r="D41" s="27" t="s">
        <v>156</v>
      </c>
      <c r="E41" s="28">
        <f>COUNTIF(SELECTIONS!$I$1:$AL$164,D41)</f>
        <v>9</v>
      </c>
      <c r="F41" s="39">
        <f t="shared" si="4"/>
        <v>5.5214723926380369E-2</v>
      </c>
      <c r="G41" s="30" t="s">
        <v>9</v>
      </c>
      <c r="H41" s="4"/>
      <c r="I41" s="16" t="s">
        <v>311</v>
      </c>
      <c r="J41" s="17">
        <f>COUNTIF(SELECTIONS!$I$1:$AL$164,I41)</f>
        <v>4</v>
      </c>
      <c r="K41" s="44">
        <f t="shared" si="0"/>
        <v>2.4539877300613498E-2</v>
      </c>
      <c r="L41" s="18" t="s">
        <v>11</v>
      </c>
      <c r="M41" s="4"/>
      <c r="N41" s="4"/>
    </row>
    <row r="42" spans="1:14" x14ac:dyDescent="0.25">
      <c r="A42" s="4"/>
      <c r="B42" s="4"/>
      <c r="C42" s="4"/>
      <c r="D42" s="27" t="s">
        <v>70</v>
      </c>
      <c r="E42" s="28">
        <f>COUNTIF(SELECTIONS!$I$1:$AL$164,D42)</f>
        <v>19</v>
      </c>
      <c r="F42" s="39">
        <f t="shared" si="4"/>
        <v>0.1165644171779141</v>
      </c>
      <c r="G42" s="30" t="s">
        <v>9</v>
      </c>
      <c r="H42" s="4"/>
      <c r="I42" s="16" t="s">
        <v>312</v>
      </c>
      <c r="J42" s="17">
        <f>COUNTIF(SELECTIONS!$I$1:$AL$164,I42)</f>
        <v>3</v>
      </c>
      <c r="K42" s="44">
        <f t="shared" si="0"/>
        <v>1.8404907975460124E-2</v>
      </c>
      <c r="L42" s="18" t="s">
        <v>11</v>
      </c>
      <c r="M42" s="4"/>
      <c r="N42" s="4"/>
    </row>
    <row r="43" spans="1:14" x14ac:dyDescent="0.25">
      <c r="A43" s="4"/>
      <c r="B43" s="4"/>
      <c r="C43" s="4"/>
      <c r="D43" s="27" t="s">
        <v>71</v>
      </c>
      <c r="E43" s="28">
        <f>COUNTIF(SELECTIONS!$I$1:$AL$164,D43)</f>
        <v>3</v>
      </c>
      <c r="F43" s="39">
        <f t="shared" si="1"/>
        <v>1.8404907975460124E-2</v>
      </c>
      <c r="G43" s="30" t="s">
        <v>9</v>
      </c>
      <c r="H43" s="4"/>
      <c r="I43" s="16" t="s">
        <v>313</v>
      </c>
      <c r="J43" s="17">
        <f>COUNTIF(SELECTIONS!$I$1:$AL$164,I43)</f>
        <v>7</v>
      </c>
      <c r="K43" s="44">
        <f t="shared" si="0"/>
        <v>4.2944785276073622E-2</v>
      </c>
      <c r="L43" s="18" t="s">
        <v>11</v>
      </c>
      <c r="M43" s="4"/>
      <c r="N43" s="4"/>
    </row>
    <row r="44" spans="1:14" x14ac:dyDescent="0.25">
      <c r="A44" s="4"/>
      <c r="B44" s="4"/>
      <c r="C44" s="4"/>
      <c r="D44" s="27" t="s">
        <v>264</v>
      </c>
      <c r="E44" s="28">
        <f>COUNTIF(SELECTIONS!$I$1:$AL$164,D44)</f>
        <v>5</v>
      </c>
      <c r="F44" s="39">
        <f t="shared" si="1"/>
        <v>3.0674846625766871E-2</v>
      </c>
      <c r="G44" s="30" t="s">
        <v>9</v>
      </c>
      <c r="H44" s="4"/>
      <c r="I44" s="16" t="s">
        <v>314</v>
      </c>
      <c r="J44" s="17">
        <f>COUNTIF(SELECTIONS!$I$1:$AL$164,I44)</f>
        <v>9</v>
      </c>
      <c r="K44" s="44">
        <f t="shared" si="0"/>
        <v>5.5214723926380369E-2</v>
      </c>
      <c r="L44" s="18" t="s">
        <v>11</v>
      </c>
      <c r="M44" s="4"/>
      <c r="N44" s="4"/>
    </row>
    <row r="45" spans="1:14" x14ac:dyDescent="0.25">
      <c r="A45" s="4"/>
      <c r="B45" s="4"/>
      <c r="C45" s="4"/>
      <c r="D45" s="27" t="s">
        <v>75</v>
      </c>
      <c r="E45" s="28">
        <f>COUNTIF(SELECTIONS!$I$1:$AL$164,D45)</f>
        <v>35</v>
      </c>
      <c r="F45" s="39">
        <f t="shared" si="1"/>
        <v>0.21472392638036811</v>
      </c>
      <c r="G45" s="30" t="s">
        <v>9</v>
      </c>
      <c r="H45" s="4"/>
      <c r="I45" s="16" t="s">
        <v>315</v>
      </c>
      <c r="J45" s="17">
        <f>COUNTIF(SELECTIONS!$I$1:$AL$164,I45)</f>
        <v>1</v>
      </c>
      <c r="K45" s="44">
        <f t="shared" si="0"/>
        <v>6.1349693251533744E-3</v>
      </c>
      <c r="L45" s="18" t="s">
        <v>11</v>
      </c>
      <c r="M45" s="4"/>
      <c r="N45" s="4"/>
    </row>
    <row r="46" spans="1:14" x14ac:dyDescent="0.25">
      <c r="A46" s="4"/>
      <c r="B46" s="4"/>
      <c r="C46" s="4"/>
      <c r="D46" s="27" t="s">
        <v>265</v>
      </c>
      <c r="E46" s="28">
        <f>COUNTIF(SELECTIONS!$I$1:$AL$164,D46)</f>
        <v>63</v>
      </c>
      <c r="F46" s="39">
        <f t="shared" si="1"/>
        <v>0.38650306748466257</v>
      </c>
      <c r="G46" s="30" t="s">
        <v>9</v>
      </c>
      <c r="H46" s="4"/>
      <c r="I46" s="16" t="s">
        <v>316</v>
      </c>
      <c r="J46" s="17">
        <f>COUNTIF(SELECTIONS!$I$1:$AL$164,I46)</f>
        <v>2</v>
      </c>
      <c r="K46" s="44">
        <f t="shared" si="0"/>
        <v>1.2269938650306749E-2</v>
      </c>
      <c r="L46" s="18" t="s">
        <v>11</v>
      </c>
      <c r="M46" s="4"/>
      <c r="N46" s="4"/>
    </row>
    <row r="47" spans="1:14" x14ac:dyDescent="0.25">
      <c r="A47" s="4"/>
      <c r="B47" s="4"/>
      <c r="C47" s="4"/>
      <c r="D47" s="27" t="s">
        <v>77</v>
      </c>
      <c r="E47" s="28">
        <f>COUNTIF(SELECTIONS!$I$1:$AL$164,D47)</f>
        <v>29</v>
      </c>
      <c r="F47" s="39">
        <f t="shared" si="1"/>
        <v>0.17791411042944785</v>
      </c>
      <c r="G47" s="30" t="s">
        <v>9</v>
      </c>
      <c r="H47" s="4"/>
      <c r="I47" s="16" t="s">
        <v>317</v>
      </c>
      <c r="J47" s="17">
        <f>COUNTIF(SELECTIONS!$I$1:$AL$164,I47)</f>
        <v>2</v>
      </c>
      <c r="K47" s="44">
        <f t="shared" si="0"/>
        <v>1.2269938650306749E-2</v>
      </c>
      <c r="L47" s="18" t="s">
        <v>11</v>
      </c>
      <c r="M47" s="4"/>
      <c r="N47" s="4"/>
    </row>
    <row r="48" spans="1:14" x14ac:dyDescent="0.25">
      <c r="A48" s="4"/>
      <c r="B48" s="4"/>
      <c r="C48" s="4"/>
      <c r="D48" s="27" t="s">
        <v>59</v>
      </c>
      <c r="E48" s="28">
        <f>COUNTIF(SELECTIONS!$I$1:$AL$164,D48)</f>
        <v>11</v>
      </c>
      <c r="F48" s="39">
        <f t="shared" si="1"/>
        <v>6.7484662576687116E-2</v>
      </c>
      <c r="G48" s="30" t="s">
        <v>9</v>
      </c>
      <c r="H48" s="4"/>
      <c r="I48" s="23" t="s">
        <v>318</v>
      </c>
      <c r="J48" s="24">
        <f>COUNTIF(SELECTIONS!$I$1:$AL$164,I48)</f>
        <v>13</v>
      </c>
      <c r="K48" s="45">
        <f t="shared" si="0"/>
        <v>7.9754601226993863E-2</v>
      </c>
      <c r="L48" s="26" t="s">
        <v>11</v>
      </c>
      <c r="M48" s="4"/>
      <c r="N48" s="4"/>
    </row>
    <row r="49" spans="1:14" x14ac:dyDescent="0.25">
      <c r="A49" s="4"/>
      <c r="B49" s="4"/>
      <c r="C49" s="4"/>
      <c r="D49" s="27" t="s">
        <v>158</v>
      </c>
      <c r="E49" s="28">
        <f>COUNTIF(SELECTIONS!$I$1:$AL$164,D49)</f>
        <v>42</v>
      </c>
      <c r="F49" s="39">
        <f t="shared" si="1"/>
        <v>0.25766871165644173</v>
      </c>
      <c r="G49" s="30" t="s">
        <v>9</v>
      </c>
      <c r="H49" s="4"/>
      <c r="I49" s="23" t="s">
        <v>319</v>
      </c>
      <c r="J49" s="24">
        <f>COUNTIF(SELECTIONS!$I$1:$AL$164,I49)</f>
        <v>47</v>
      </c>
      <c r="K49" s="45">
        <f t="shared" si="0"/>
        <v>0.28834355828220859</v>
      </c>
      <c r="L49" s="26" t="s">
        <v>11</v>
      </c>
      <c r="M49" s="4"/>
      <c r="N49" s="4"/>
    </row>
    <row r="50" spans="1:14" x14ac:dyDescent="0.25">
      <c r="A50" s="4"/>
      <c r="B50" s="4"/>
      <c r="C50" s="4"/>
      <c r="D50" s="27" t="s">
        <v>266</v>
      </c>
      <c r="E50" s="28">
        <f>COUNTIF(SELECTIONS!$I$1:$AL$164,D50)</f>
        <v>3</v>
      </c>
      <c r="F50" s="39">
        <f t="shared" si="1"/>
        <v>1.8404907975460124E-2</v>
      </c>
      <c r="G50" s="30" t="s">
        <v>9</v>
      </c>
      <c r="H50" s="4"/>
      <c r="I50" s="23" t="s">
        <v>320</v>
      </c>
      <c r="J50" s="24">
        <f>COUNTIF(SELECTIONS!$I$1:$AL$164,I50)</f>
        <v>17</v>
      </c>
      <c r="K50" s="45">
        <f t="shared" si="0"/>
        <v>0.10429447852760736</v>
      </c>
      <c r="L50" s="26" t="s">
        <v>11</v>
      </c>
      <c r="M50" s="4"/>
      <c r="N50" s="4"/>
    </row>
    <row r="51" spans="1:14" x14ac:dyDescent="0.25">
      <c r="A51" s="4"/>
      <c r="B51" s="4"/>
      <c r="C51" s="4"/>
      <c r="D51" s="27" t="s">
        <v>80</v>
      </c>
      <c r="E51" s="28">
        <f>COUNTIF(SELECTIONS!$I$1:$AL$164,D51)</f>
        <v>23</v>
      </c>
      <c r="F51" s="39">
        <f t="shared" si="1"/>
        <v>0.1411042944785276</v>
      </c>
      <c r="G51" s="30" t="s">
        <v>9</v>
      </c>
      <c r="H51" s="4"/>
      <c r="I51" s="23" t="s">
        <v>173</v>
      </c>
      <c r="J51" s="24">
        <f>COUNTIF(SELECTIONS!$I$1:$AL$164,I51)</f>
        <v>11</v>
      </c>
      <c r="K51" s="45">
        <f t="shared" si="0"/>
        <v>6.7484662576687116E-2</v>
      </c>
      <c r="L51" s="26" t="s">
        <v>11</v>
      </c>
      <c r="M51" s="4"/>
      <c r="N51" s="4"/>
    </row>
    <row r="52" spans="1:14" x14ac:dyDescent="0.25">
      <c r="A52" s="4"/>
      <c r="B52" s="4"/>
      <c r="C52" s="4"/>
      <c r="D52" s="27" t="s">
        <v>166</v>
      </c>
      <c r="E52" s="28">
        <f>COUNTIF(SELECTIONS!$I$1:$AL$164,D52)</f>
        <v>2</v>
      </c>
      <c r="F52" s="39">
        <f t="shared" si="1"/>
        <v>1.2269938650306749E-2</v>
      </c>
      <c r="G52" s="30" t="s">
        <v>9</v>
      </c>
      <c r="H52" s="4"/>
      <c r="I52" s="16" t="s">
        <v>321</v>
      </c>
      <c r="J52" s="17">
        <f>COUNTIF(SELECTIONS!$I$1:$AL$164,I52)</f>
        <v>11</v>
      </c>
      <c r="K52" s="44">
        <f t="shared" si="0"/>
        <v>6.7484662576687116E-2</v>
      </c>
      <c r="L52" s="26" t="s">
        <v>11</v>
      </c>
      <c r="M52" s="4"/>
      <c r="N52" s="4"/>
    </row>
    <row r="53" spans="1:14" x14ac:dyDescent="0.25">
      <c r="A53" s="4"/>
      <c r="B53" s="4"/>
      <c r="C53" s="4"/>
      <c r="D53" s="27" t="s">
        <v>97</v>
      </c>
      <c r="E53" s="28">
        <f>COUNTIF(SELECTIONS!$I$1:$AL$164,D53)</f>
        <v>37</v>
      </c>
      <c r="F53" s="39">
        <f t="shared" si="1"/>
        <v>0.22699386503067484</v>
      </c>
      <c r="G53" s="30" t="s">
        <v>9</v>
      </c>
      <c r="H53" s="4"/>
      <c r="I53" s="16" t="s">
        <v>322</v>
      </c>
      <c r="J53" s="17">
        <f>COUNTIF(SELECTIONS!$I$1:$AL$164,I53)</f>
        <v>17</v>
      </c>
      <c r="K53" s="44">
        <f t="shared" si="0"/>
        <v>0.10429447852760736</v>
      </c>
      <c r="L53" s="26" t="s">
        <v>11</v>
      </c>
      <c r="M53" s="4"/>
      <c r="N53" s="4"/>
    </row>
    <row r="54" spans="1:14" x14ac:dyDescent="0.25">
      <c r="A54" s="4"/>
      <c r="B54" s="4"/>
      <c r="C54" s="4"/>
      <c r="D54" s="27" t="s">
        <v>149</v>
      </c>
      <c r="E54" s="28">
        <f>COUNTIF(SELECTIONS!$I$1:$AL$164,D54)</f>
        <v>9</v>
      </c>
      <c r="F54" s="39">
        <f t="shared" si="1"/>
        <v>5.5214723926380369E-2</v>
      </c>
      <c r="G54" s="30" t="s">
        <v>9</v>
      </c>
      <c r="H54" s="4"/>
      <c r="I54" s="16" t="s">
        <v>323</v>
      </c>
      <c r="J54" s="17">
        <f>COUNTIF(SELECTIONS!$I$1:$AL$164,I54)</f>
        <v>17</v>
      </c>
      <c r="K54" s="44">
        <f t="shared" si="0"/>
        <v>0.10429447852760736</v>
      </c>
      <c r="L54" s="26" t="s">
        <v>11</v>
      </c>
      <c r="M54" s="4"/>
      <c r="N54" s="4"/>
    </row>
    <row r="55" spans="1:14" x14ac:dyDescent="0.25">
      <c r="D55" s="27" t="s">
        <v>82</v>
      </c>
      <c r="E55" s="28">
        <f>COUNTIF(SELECTIONS!$I$1:$AL$164,D55)</f>
        <v>21</v>
      </c>
      <c r="F55" s="39">
        <f t="shared" si="1"/>
        <v>0.12883435582822086</v>
      </c>
      <c r="G55" s="30" t="s">
        <v>9</v>
      </c>
      <c r="I55" s="16" t="s">
        <v>324</v>
      </c>
      <c r="J55" s="17">
        <f>COUNTIF(SELECTIONS!$I$1:$AL$164,I55)</f>
        <v>17</v>
      </c>
      <c r="K55" s="44">
        <f t="shared" si="0"/>
        <v>0.10429447852760736</v>
      </c>
      <c r="L55" s="26" t="s">
        <v>11</v>
      </c>
    </row>
    <row r="56" spans="1:14" ht="14.3" thickBot="1" x14ac:dyDescent="0.3">
      <c r="D56" s="40" t="s">
        <v>84</v>
      </c>
      <c r="E56" s="41">
        <f>COUNTIF(SELECTIONS!$I$1:$AL$164,D56)</f>
        <v>6</v>
      </c>
      <c r="F56" s="46">
        <f t="shared" si="1"/>
        <v>3.6809815950920248E-2</v>
      </c>
      <c r="G56" s="43" t="s">
        <v>9</v>
      </c>
      <c r="I56" s="16" t="s">
        <v>325</v>
      </c>
      <c r="J56" s="17">
        <f>COUNTIF(SELECTIONS!$I$1:$AL$164,I56)</f>
        <v>18</v>
      </c>
      <c r="K56" s="44">
        <f t="shared" si="0"/>
        <v>0.11042944785276074</v>
      </c>
      <c r="L56" s="26" t="s">
        <v>11</v>
      </c>
    </row>
    <row r="57" spans="1:14" x14ac:dyDescent="0.25">
      <c r="D57" s="16" t="s">
        <v>85</v>
      </c>
      <c r="E57" s="17">
        <f>COUNTIF(SELECTIONS!$I$1:$AL$164,D57)</f>
        <v>11</v>
      </c>
      <c r="F57" s="47">
        <f t="shared" si="1"/>
        <v>6.7484662576687116E-2</v>
      </c>
      <c r="G57" s="18" t="s">
        <v>12</v>
      </c>
      <c r="I57" s="16" t="s">
        <v>326</v>
      </c>
      <c r="J57" s="17">
        <f>COUNTIF(SELECTIONS!$I$1:$AL$164,I57)</f>
        <v>31</v>
      </c>
      <c r="K57" s="44">
        <f t="shared" si="0"/>
        <v>0.19018404907975461</v>
      </c>
      <c r="L57" s="26" t="s">
        <v>11</v>
      </c>
    </row>
    <row r="58" spans="1:14" x14ac:dyDescent="0.25">
      <c r="D58" s="23" t="s">
        <v>267</v>
      </c>
      <c r="E58" s="24">
        <f>COUNTIF(SELECTIONS!$I$1:$AL$164,D58)</f>
        <v>28</v>
      </c>
      <c r="F58" s="25">
        <f t="shared" si="1"/>
        <v>0.17177914110429449</v>
      </c>
      <c r="G58" s="26" t="s">
        <v>12</v>
      </c>
      <c r="I58" s="16" t="s">
        <v>327</v>
      </c>
      <c r="J58" s="17">
        <f>COUNTIF(SELECTIONS!$I$1:$AL$164,I58)</f>
        <v>64</v>
      </c>
      <c r="K58" s="44">
        <f t="shared" si="0"/>
        <v>0.39263803680981596</v>
      </c>
      <c r="L58" s="26" t="s">
        <v>11</v>
      </c>
    </row>
    <row r="59" spans="1:14" x14ac:dyDescent="0.25">
      <c r="D59" s="23" t="s">
        <v>268</v>
      </c>
      <c r="E59" s="24">
        <f>COUNTIF(SELECTIONS!$I$1:$AL$164,D59)</f>
        <v>0</v>
      </c>
      <c r="F59" s="25">
        <f t="shared" si="1"/>
        <v>0</v>
      </c>
      <c r="G59" s="26" t="s">
        <v>12</v>
      </c>
      <c r="I59" s="16" t="s">
        <v>328</v>
      </c>
      <c r="J59" s="17">
        <f>COUNTIF(SELECTIONS!$I$1:$AL$164,I59)</f>
        <v>15</v>
      </c>
      <c r="K59" s="44">
        <f t="shared" si="0"/>
        <v>9.202453987730061E-2</v>
      </c>
      <c r="L59" s="26" t="s">
        <v>11</v>
      </c>
    </row>
    <row r="60" spans="1:14" x14ac:dyDescent="0.25">
      <c r="D60" s="16" t="s">
        <v>269</v>
      </c>
      <c r="E60" s="17">
        <f>COUNTIF(SELECTIONS!$I$1:$AL$164,D60)</f>
        <v>5</v>
      </c>
      <c r="F60" s="47">
        <f t="shared" si="1"/>
        <v>3.0674846625766871E-2</v>
      </c>
      <c r="G60" s="18" t="s">
        <v>12</v>
      </c>
      <c r="I60" s="16" t="s">
        <v>329</v>
      </c>
      <c r="J60" s="17">
        <f>COUNTIF(SELECTIONS!$I$1:$AL$164,I60)</f>
        <v>4</v>
      </c>
      <c r="K60" s="44">
        <f t="shared" ref="K60" si="5">IFERROR(J60/$B$1,"")</f>
        <v>2.4539877300613498E-2</v>
      </c>
      <c r="L60" s="26" t="s">
        <v>11</v>
      </c>
    </row>
    <row r="61" spans="1:14" x14ac:dyDescent="0.25">
      <c r="D61" s="23" t="s">
        <v>255</v>
      </c>
      <c r="E61" s="24">
        <f>COUNTIF(SELECTIONS!$I$1:$AL$164,D61)</f>
        <v>7</v>
      </c>
      <c r="F61" s="25">
        <f t="shared" si="1"/>
        <v>4.2944785276073622E-2</v>
      </c>
      <c r="G61" s="26" t="s">
        <v>12</v>
      </c>
      <c r="I61" s="16" t="s">
        <v>330</v>
      </c>
      <c r="J61" s="17">
        <f>COUNTIF(SELECTIONS!$I$1:$AL$164,I61)</f>
        <v>3</v>
      </c>
      <c r="K61" s="44">
        <f t="shared" ref="K61" si="6">IFERROR(J61/$B$1,"")</f>
        <v>1.8404907975460124E-2</v>
      </c>
      <c r="L61" s="26" t="s">
        <v>11</v>
      </c>
    </row>
    <row r="62" spans="1:14" x14ac:dyDescent="0.25">
      <c r="D62" s="23" t="s">
        <v>159</v>
      </c>
      <c r="E62" s="24">
        <f>COUNTIF(SELECTIONS!$I$1:$AL$164,D62)</f>
        <v>10</v>
      </c>
      <c r="F62" s="25">
        <f t="shared" si="1"/>
        <v>6.1349693251533742E-2</v>
      </c>
      <c r="G62" s="26" t="s">
        <v>12</v>
      </c>
      <c r="I62" s="16" t="s">
        <v>331</v>
      </c>
      <c r="J62" s="17">
        <f>COUNTIF(SELECTIONS!$I$1:$AL$164,I62)</f>
        <v>9</v>
      </c>
      <c r="K62" s="44">
        <f t="shared" si="0"/>
        <v>5.5214723926380369E-2</v>
      </c>
      <c r="L62" s="26" t="s">
        <v>11</v>
      </c>
    </row>
    <row r="63" spans="1:14" ht="14.3" thickBot="1" x14ac:dyDescent="0.3">
      <c r="D63" s="23" t="s">
        <v>87</v>
      </c>
      <c r="E63" s="24">
        <f>COUNTIF(SELECTIONS!$I$1:$AL$164,D63)</f>
        <v>16</v>
      </c>
      <c r="F63" s="25">
        <f t="shared" si="1"/>
        <v>9.815950920245399E-2</v>
      </c>
      <c r="G63" s="26" t="s">
        <v>12</v>
      </c>
      <c r="I63" s="31" t="s">
        <v>332</v>
      </c>
      <c r="J63" s="32">
        <f>COUNTIF(SELECTIONS!$I$1:$AL$164,I63)</f>
        <v>23</v>
      </c>
      <c r="K63" s="48">
        <f t="shared" si="0"/>
        <v>0.1411042944785276</v>
      </c>
      <c r="L63" s="34" t="s">
        <v>11</v>
      </c>
    </row>
    <row r="64" spans="1:14" x14ac:dyDescent="0.25">
      <c r="D64" s="23" t="s">
        <v>270</v>
      </c>
      <c r="E64" s="24">
        <f>COUNTIF(SELECTIONS!$I$1:$AL$164,D64)</f>
        <v>26</v>
      </c>
      <c r="F64" s="25">
        <f t="shared" si="1"/>
        <v>0.15950920245398773</v>
      </c>
      <c r="G64" s="26" t="s">
        <v>12</v>
      </c>
      <c r="I64" s="4"/>
      <c r="J64" s="4"/>
      <c r="K64" s="6"/>
      <c r="L64" s="4"/>
    </row>
    <row r="65" spans="4:12" x14ac:dyDescent="0.25">
      <c r="D65" s="23" t="s">
        <v>271</v>
      </c>
      <c r="E65" s="24">
        <f>COUNTIF(SELECTIONS!$I$1:$AL$164,D65)</f>
        <v>1</v>
      </c>
      <c r="F65" s="25">
        <f t="shared" si="1"/>
        <v>6.1349693251533744E-3</v>
      </c>
      <c r="G65" s="26" t="s">
        <v>12</v>
      </c>
      <c r="I65" s="4"/>
      <c r="J65" s="4"/>
      <c r="K65" s="6"/>
      <c r="L65" s="4"/>
    </row>
    <row r="66" spans="4:12" x14ac:dyDescent="0.25">
      <c r="D66" s="23" t="s">
        <v>160</v>
      </c>
      <c r="E66" s="24">
        <f>COUNTIF(SELECTIONS!$I$1:$AL$164,D66)</f>
        <v>72</v>
      </c>
      <c r="F66" s="25">
        <f t="shared" si="1"/>
        <v>0.44171779141104295</v>
      </c>
      <c r="G66" s="26" t="s">
        <v>12</v>
      </c>
      <c r="I66" s="4"/>
      <c r="J66" s="4"/>
      <c r="K66" s="6"/>
      <c r="L66" s="4"/>
    </row>
    <row r="67" spans="4:12" x14ac:dyDescent="0.25">
      <c r="D67" s="23" t="s">
        <v>272</v>
      </c>
      <c r="E67" s="24">
        <f>COUNTIF(SELECTIONS!$I$1:$AL$164,D67)</f>
        <v>6</v>
      </c>
      <c r="F67" s="25">
        <f t="shared" si="1"/>
        <v>3.6809815950920248E-2</v>
      </c>
      <c r="G67" s="26" t="s">
        <v>12</v>
      </c>
      <c r="I67" s="4"/>
      <c r="J67" s="4"/>
      <c r="K67" s="6"/>
      <c r="L67" s="4"/>
    </row>
    <row r="68" spans="4:12" x14ac:dyDescent="0.25">
      <c r="D68" s="23" t="s">
        <v>72</v>
      </c>
      <c r="E68" s="24">
        <f>COUNTIF(SELECTIONS!$I$1:$AL$164,D68)</f>
        <v>8</v>
      </c>
      <c r="F68" s="25">
        <f t="shared" si="1"/>
        <v>4.9079754601226995E-2</v>
      </c>
      <c r="G68" s="26" t="s">
        <v>12</v>
      </c>
      <c r="I68" s="4"/>
      <c r="J68" s="4"/>
      <c r="K68" s="6"/>
      <c r="L68" s="4"/>
    </row>
    <row r="69" spans="4:12" x14ac:dyDescent="0.25">
      <c r="D69" s="23" t="s">
        <v>273</v>
      </c>
      <c r="E69" s="24">
        <f>COUNTIF(SELECTIONS!$I$1:$AL$164,D69)</f>
        <v>38</v>
      </c>
      <c r="F69" s="25">
        <f t="shared" si="1"/>
        <v>0.23312883435582821</v>
      </c>
      <c r="G69" s="26" t="s">
        <v>12</v>
      </c>
      <c r="I69" s="4"/>
      <c r="J69" s="4"/>
      <c r="K69" s="6"/>
      <c r="L69" s="4"/>
    </row>
    <row r="70" spans="4:12" x14ac:dyDescent="0.25">
      <c r="D70" s="23" t="s">
        <v>274</v>
      </c>
      <c r="E70" s="24">
        <f>COUNTIF(SELECTIONS!$I$1:$AL$164,D70)</f>
        <v>6</v>
      </c>
      <c r="F70" s="25">
        <f t="shared" si="1"/>
        <v>3.6809815950920248E-2</v>
      </c>
      <c r="G70" s="26" t="s">
        <v>12</v>
      </c>
      <c r="I70" s="4"/>
      <c r="J70" s="4"/>
      <c r="K70" s="6"/>
      <c r="L70" s="4"/>
    </row>
    <row r="71" spans="4:12" x14ac:dyDescent="0.25">
      <c r="D71" s="23" t="s">
        <v>275</v>
      </c>
      <c r="E71" s="24">
        <f>COUNTIF(SELECTIONS!$I$1:$AL$164,D71)</f>
        <v>10</v>
      </c>
      <c r="F71" s="25">
        <f t="shared" si="1"/>
        <v>6.1349693251533742E-2</v>
      </c>
      <c r="G71" s="26" t="s">
        <v>12</v>
      </c>
      <c r="I71" s="4"/>
      <c r="J71" s="4"/>
      <c r="K71" s="6"/>
      <c r="L71" s="4"/>
    </row>
    <row r="72" spans="4:12" x14ac:dyDescent="0.25">
      <c r="D72" s="23" t="s">
        <v>161</v>
      </c>
      <c r="E72" s="24">
        <f>COUNTIF(SELECTIONS!$I$1:$AL$164,D72)</f>
        <v>10</v>
      </c>
      <c r="F72" s="25">
        <f t="shared" si="1"/>
        <v>6.1349693251533742E-2</v>
      </c>
      <c r="G72" s="26" t="s">
        <v>12</v>
      </c>
      <c r="I72" s="4"/>
      <c r="J72" s="4"/>
      <c r="K72" s="6"/>
      <c r="L72" s="4"/>
    </row>
    <row r="73" spans="4:12" x14ac:dyDescent="0.25">
      <c r="D73" s="23" t="s">
        <v>93</v>
      </c>
      <c r="E73" s="24">
        <f>COUNTIF(SELECTIONS!$I$1:$AL$164,D73)</f>
        <v>20</v>
      </c>
      <c r="F73" s="25">
        <f t="shared" si="1"/>
        <v>0.12269938650306748</v>
      </c>
      <c r="G73" s="26" t="s">
        <v>12</v>
      </c>
      <c r="I73" s="4"/>
      <c r="J73" s="4"/>
      <c r="K73" s="6"/>
      <c r="L73" s="4"/>
    </row>
    <row r="74" spans="4:12" x14ac:dyDescent="0.25">
      <c r="D74" s="23" t="s">
        <v>168</v>
      </c>
      <c r="E74" s="24">
        <f>COUNTIF(SELECTIONS!$I$1:$AL$164,D74)</f>
        <v>1</v>
      </c>
      <c r="F74" s="25">
        <f t="shared" si="1"/>
        <v>6.1349693251533744E-3</v>
      </c>
      <c r="G74" s="26" t="s">
        <v>12</v>
      </c>
    </row>
    <row r="75" spans="4:12" x14ac:dyDescent="0.25">
      <c r="D75" s="23" t="s">
        <v>94</v>
      </c>
      <c r="E75" s="24">
        <f>COUNTIF(SELECTIONS!$I$1:$AL$164,D75)</f>
        <v>69</v>
      </c>
      <c r="F75" s="25">
        <f t="shared" si="1"/>
        <v>0.42331288343558282</v>
      </c>
      <c r="G75" s="26" t="s">
        <v>12</v>
      </c>
    </row>
    <row r="76" spans="4:12" x14ac:dyDescent="0.25">
      <c r="D76" s="23" t="s">
        <v>157</v>
      </c>
      <c r="E76" s="24">
        <f>COUNTIF(SELECTIONS!$I$1:$AL$164,D76)</f>
        <v>11</v>
      </c>
      <c r="F76" s="25">
        <f t="shared" si="1"/>
        <v>6.7484662576687116E-2</v>
      </c>
      <c r="G76" s="26" t="s">
        <v>12</v>
      </c>
    </row>
    <row r="77" spans="4:12" x14ac:dyDescent="0.25">
      <c r="D77" s="23" t="s">
        <v>95</v>
      </c>
      <c r="E77" s="24">
        <f>COUNTIF(SELECTIONS!$I$1:$AL$164,D77)</f>
        <v>13</v>
      </c>
      <c r="F77" s="25">
        <f t="shared" si="1"/>
        <v>7.9754601226993863E-2</v>
      </c>
      <c r="G77" s="26" t="s">
        <v>12</v>
      </c>
    </row>
    <row r="78" spans="4:12" x14ac:dyDescent="0.25">
      <c r="D78" s="23" t="s">
        <v>73</v>
      </c>
      <c r="E78" s="24">
        <f>COUNTIF(SELECTIONS!$I$1:$AL$164,D78)</f>
        <v>11</v>
      </c>
      <c r="F78" s="25">
        <f t="shared" si="1"/>
        <v>6.7484662576687116E-2</v>
      </c>
      <c r="G78" s="26" t="s">
        <v>12</v>
      </c>
    </row>
    <row r="79" spans="4:12" x14ac:dyDescent="0.25">
      <c r="D79" s="23" t="s">
        <v>162</v>
      </c>
      <c r="E79" s="24">
        <f>COUNTIF(SELECTIONS!$I$1:$AL$164,D79)</f>
        <v>17</v>
      </c>
      <c r="F79" s="25">
        <f t="shared" si="1"/>
        <v>0.10429447852760736</v>
      </c>
      <c r="G79" s="26" t="s">
        <v>12</v>
      </c>
    </row>
    <row r="80" spans="4:12" x14ac:dyDescent="0.25">
      <c r="D80" s="23" t="s">
        <v>96</v>
      </c>
      <c r="E80" s="24">
        <f>COUNTIF(SELECTIONS!$I$1:$AL$164,D80)</f>
        <v>5</v>
      </c>
      <c r="F80" s="25">
        <f t="shared" si="1"/>
        <v>3.0674846625766871E-2</v>
      </c>
      <c r="G80" s="26" t="s">
        <v>12</v>
      </c>
    </row>
    <row r="81" spans="4:7" x14ac:dyDescent="0.25">
      <c r="D81" s="23" t="s">
        <v>276</v>
      </c>
      <c r="E81" s="24">
        <f>COUNTIF(SELECTIONS!$I$1:$AL$164,D81)</f>
        <v>14</v>
      </c>
      <c r="F81" s="25">
        <f t="shared" si="1"/>
        <v>8.5889570552147243E-2</v>
      </c>
      <c r="G81" s="26" t="s">
        <v>12</v>
      </c>
    </row>
    <row r="82" spans="4:7" x14ac:dyDescent="0.25">
      <c r="D82" s="23" t="s">
        <v>277</v>
      </c>
      <c r="E82" s="24">
        <f>COUNTIF(SELECTIONS!$I$1:$AL$164,D82)</f>
        <v>6</v>
      </c>
      <c r="F82" s="25">
        <f t="shared" si="1"/>
        <v>3.6809815950920248E-2</v>
      </c>
      <c r="G82" s="26" t="s">
        <v>12</v>
      </c>
    </row>
    <row r="83" spans="4:7" x14ac:dyDescent="0.25">
      <c r="D83" s="23" t="s">
        <v>278</v>
      </c>
      <c r="E83" s="24">
        <f>COUNTIF(SELECTIONS!$I$1:$AL$164,D83)</f>
        <v>9</v>
      </c>
      <c r="F83" s="25">
        <f t="shared" si="1"/>
        <v>5.5214723926380369E-2</v>
      </c>
      <c r="G83" s="26" t="s">
        <v>12</v>
      </c>
    </row>
    <row r="84" spans="4:7" x14ac:dyDescent="0.25">
      <c r="D84" s="23" t="s">
        <v>99</v>
      </c>
      <c r="E84" s="24">
        <f>COUNTIF(SELECTIONS!$I$1:$AL$164,D84)</f>
        <v>1</v>
      </c>
      <c r="F84" s="25">
        <f t="shared" ref="F84" si="7">IFERROR(E84/$B$1,"")</f>
        <v>6.1349693251533744E-3</v>
      </c>
      <c r="G84" s="26" t="s">
        <v>12</v>
      </c>
    </row>
    <row r="85" spans="4:7" x14ac:dyDescent="0.25">
      <c r="D85" s="23" t="s">
        <v>164</v>
      </c>
      <c r="E85" s="24">
        <f>COUNTIF(SELECTIONS!$I$1:$AL$164,D85)</f>
        <v>5</v>
      </c>
      <c r="F85" s="25">
        <f t="shared" ref="F85" si="8">IFERROR(E85/$B$1,"")</f>
        <v>3.0674846625766871E-2</v>
      </c>
      <c r="G85" s="26" t="s">
        <v>12</v>
      </c>
    </row>
    <row r="86" spans="4:7" x14ac:dyDescent="0.25">
      <c r="D86" s="23" t="s">
        <v>279</v>
      </c>
      <c r="E86" s="24">
        <f>COUNTIF(SELECTIONS!$I$1:$AL$164,D86)</f>
        <v>20</v>
      </c>
      <c r="F86" s="25">
        <f t="shared" si="1"/>
        <v>0.12269938650306748</v>
      </c>
      <c r="G86" s="26" t="s">
        <v>12</v>
      </c>
    </row>
    <row r="87" spans="4:7" ht="14.3" thickBot="1" x14ac:dyDescent="0.3">
      <c r="D87" s="31" t="s">
        <v>165</v>
      </c>
      <c r="E87" s="32">
        <f>COUNTIF(SELECTIONS!$I$1:$AL$164,D87)</f>
        <v>33</v>
      </c>
      <c r="F87" s="33">
        <f t="shared" si="1"/>
        <v>0.20245398773006135</v>
      </c>
      <c r="G87" s="34"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5</vt:i4>
      </vt:variant>
      <vt:variant>
        <vt:lpstr>Named Ranges</vt:lpstr>
      </vt:variant>
      <vt:variant>
        <vt:i4>2</vt:i4>
      </vt:variant>
    </vt:vector>
  </HeadingPairs>
  <TitlesOfParts>
    <vt:vector size="12" baseType="lpstr">
      <vt:lpstr>SELECTIONS</vt:lpstr>
      <vt:lpstr>Money Won</vt:lpstr>
      <vt:lpstr>PDF PRINTOUT</vt:lpstr>
      <vt:lpstr>Payouts</vt:lpstr>
      <vt:lpstr>TOTALS</vt:lpstr>
      <vt:lpstr>CHART - A</vt:lpstr>
      <vt:lpstr>CHART - B</vt:lpstr>
      <vt:lpstr>CHART - C</vt:lpstr>
      <vt:lpstr>CHART - D</vt:lpstr>
      <vt:lpstr>CHART - E</vt:lpstr>
      <vt:lpstr>SELECTIONS!Print_Area</vt:lpstr>
      <vt:lpstr>'PDF PRINTOUT'!Print_Titles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dvale_000</dc:creator>
  <cp:lastModifiedBy>David Valento</cp:lastModifiedBy>
  <cp:lastPrinted>2019-07-17T10:42:16Z</cp:lastPrinted>
  <dcterms:created xsi:type="dcterms:W3CDTF">2017-03-29T17:07:42Z</dcterms:created>
  <dcterms:modified xsi:type="dcterms:W3CDTF">2019-11-13T01:31:28Z</dcterms:modified>
</cp:coreProperties>
</file>