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David Valento\Desktop\"/>
    </mc:Choice>
  </mc:AlternateContent>
  <xr:revisionPtr revIDLastSave="0" documentId="13_ncr:1_{15B17337-DAF5-4CCF-8E47-2BEAAA98AD66}" xr6:coauthVersionLast="47" xr6:coauthVersionMax="47" xr10:uidLastSave="{00000000-0000-0000-0000-000000000000}"/>
  <bookViews>
    <workbookView xWindow="-120" yWindow="-120" windowWidth="29040" windowHeight="15720" tabRatio="670" xr2:uid="{00000000-000D-0000-FFFF-FFFF00000000}"/>
  </bookViews>
  <sheets>
    <sheet name="SELECTIONS" sheetId="1" r:id="rId1"/>
    <sheet name="Sheet3" sheetId="18" state="hidden" r:id="rId2"/>
    <sheet name="Sheet1" sheetId="17" state="hidden" r:id="rId3"/>
    <sheet name="MONEY WON" sheetId="16" state="hidden" r:id="rId4"/>
    <sheet name="Sheet2" sheetId="14" state="hidden" r:id="rId5"/>
    <sheet name="PDF" sheetId="15" state="hidden" r:id="rId6"/>
    <sheet name="TOTALS" sheetId="2" r:id="rId7"/>
    <sheet name="CHART - A" sheetId="3" r:id="rId8"/>
    <sheet name="CHART - B" sheetId="4" r:id="rId9"/>
    <sheet name="CHART - C" sheetId="5" r:id="rId10"/>
    <sheet name="CHART - D" sheetId="6" r:id="rId11"/>
    <sheet name="CHART - E" sheetId="7" r:id="rId12"/>
  </sheets>
  <definedNames>
    <definedName name="_xlnm._FilterDatabase" localSheetId="0" hidden="1">SELECTIONS!$A$1:$AG$105</definedName>
    <definedName name="_xlnm.Print_Area" localSheetId="0">SELECTIONS!$A$1:$AF$105</definedName>
    <definedName name="_xlnm.Print_Titles" localSheetId="5">PDF!$A:$A,PDF!$1:$1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8" l="1"/>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5" i="18"/>
  <c r="F6" i="18"/>
  <c r="F7" i="18"/>
  <c r="F8" i="18"/>
  <c r="F9" i="18"/>
  <c r="F10" i="18"/>
  <c r="F11" i="18"/>
  <c r="F12" i="18"/>
  <c r="F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4" i="18"/>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G3" i="1"/>
  <c r="AG2"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7" i="1"/>
  <c r="AE6" i="1"/>
  <c r="AE5" i="1"/>
  <c r="AE4" i="1"/>
  <c r="AE3" i="1"/>
  <c r="AE2"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AC5" i="1"/>
  <c r="AC4" i="1"/>
  <c r="AC3" i="1"/>
  <c r="AC2"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AA5" i="1"/>
  <c r="AA4" i="1"/>
  <c r="AA3" i="1"/>
  <c r="AA2"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Y3" i="1"/>
  <c r="Y2"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W3" i="1"/>
  <c r="W2"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S2"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 r="C57" i="1" l="1"/>
  <c r="C97" i="1"/>
  <c r="C32" i="1"/>
  <c r="C81" i="1"/>
  <c r="C96" i="1"/>
  <c r="C62" i="1"/>
  <c r="C8" i="1"/>
  <c r="C94" i="1"/>
  <c r="C44" i="1"/>
  <c r="C65" i="1"/>
  <c r="C76" i="1"/>
  <c r="C82" i="1"/>
  <c r="C31" i="1"/>
  <c r="C4" i="1"/>
  <c r="C41" i="1"/>
  <c r="C95" i="1"/>
  <c r="C2" i="1"/>
  <c r="C51" i="1"/>
  <c r="C60" i="1"/>
  <c r="C52" i="1"/>
  <c r="C85" i="1"/>
  <c r="C53" i="1"/>
  <c r="C103" i="1"/>
  <c r="C19" i="1"/>
  <c r="C15" i="1"/>
  <c r="C100" i="1"/>
  <c r="C79" i="1"/>
  <c r="C105" i="1"/>
  <c r="C71" i="1"/>
  <c r="C66" i="1"/>
  <c r="C3" i="1"/>
  <c r="C24" i="1"/>
  <c r="C40" i="1"/>
  <c r="C92" i="1"/>
  <c r="C72" i="1"/>
  <c r="C83" i="1"/>
  <c r="C61" i="1"/>
  <c r="C26" i="1"/>
  <c r="C77" i="1"/>
  <c r="C49" i="1"/>
  <c r="C101" i="1"/>
  <c r="C22" i="1"/>
  <c r="B17" i="15"/>
  <c r="DA17" i="15"/>
  <c r="CZ17" i="15"/>
  <c r="CY17" i="15"/>
  <c r="CX17" i="15"/>
  <c r="CW17" i="15"/>
  <c r="CV17" i="15"/>
  <c r="CU17" i="15"/>
  <c r="CT17" i="15"/>
  <c r="CS17" i="15"/>
  <c r="CR17" i="15"/>
  <c r="CQ17" i="15"/>
  <c r="CP17" i="15"/>
  <c r="CO17" i="15"/>
  <c r="CN17" i="15"/>
  <c r="CM17" i="15"/>
  <c r="CL17" i="15"/>
  <c r="CK17" i="15"/>
  <c r="CJ17" i="15"/>
  <c r="CI17" i="15"/>
  <c r="CH17" i="15"/>
  <c r="CG17" i="15"/>
  <c r="CF17" i="15"/>
  <c r="CE17" i="15"/>
  <c r="CD17" i="15"/>
  <c r="CC17" i="15"/>
  <c r="CB17" i="15"/>
  <c r="CA17" i="15"/>
  <c r="BZ17" i="15"/>
  <c r="BY17" i="15"/>
  <c r="BX17" i="15"/>
  <c r="BW17" i="15"/>
  <c r="BV17" i="15"/>
  <c r="BU17" i="15"/>
  <c r="BT17" i="15"/>
  <c r="BS17" i="15"/>
  <c r="BR17" i="15"/>
  <c r="BQ17" i="15"/>
  <c r="BP17" i="15"/>
  <c r="BO17" i="15"/>
  <c r="BN17" i="15"/>
  <c r="BM17" i="15"/>
  <c r="BL17" i="15"/>
  <c r="BK17" i="15"/>
  <c r="BJ17" i="15"/>
  <c r="BI17" i="15"/>
  <c r="BH17" i="15"/>
  <c r="BG17" i="15"/>
  <c r="BF17" i="15"/>
  <c r="BE17" i="15"/>
  <c r="BD17"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D17" i="15"/>
  <c r="C17" i="15"/>
  <c r="C56" i="1" l="1"/>
  <c r="C67" i="1"/>
  <c r="C86" i="1"/>
  <c r="C33" i="1"/>
  <c r="C16" i="1"/>
  <c r="C30" i="1"/>
  <c r="C7" i="1"/>
  <c r="C90" i="1"/>
  <c r="C93" i="1"/>
  <c r="C34" i="1"/>
  <c r="C9" i="1"/>
  <c r="C47" i="1"/>
  <c r="C58" i="1"/>
  <c r="C48" i="1"/>
  <c r="C80" i="1"/>
  <c r="C73" i="1"/>
  <c r="C98" i="1"/>
  <c r="C70" i="1"/>
  <c r="C17" i="1"/>
  <c r="C42" i="1"/>
  <c r="C69" i="1"/>
  <c r="C104" i="1"/>
  <c r="C10" i="1"/>
  <c r="C29" i="1"/>
  <c r="C89" i="1"/>
  <c r="C5" i="1"/>
  <c r="C13" i="1"/>
  <c r="C39" i="1"/>
  <c r="C21" i="1"/>
  <c r="C23" i="1"/>
  <c r="C68" i="1"/>
  <c r="C74" i="1"/>
  <c r="C75" i="1"/>
  <c r="C87" i="1"/>
  <c r="C59" i="1"/>
  <c r="C36" i="1"/>
  <c r="C54" i="1"/>
  <c r="C55" i="1"/>
  <c r="C18" i="1"/>
  <c r="C25" i="1"/>
  <c r="C88" i="1"/>
  <c r="C64" i="1"/>
  <c r="C45" i="1"/>
  <c r="C28" i="1"/>
  <c r="C38" i="1"/>
  <c r="C78" i="1"/>
  <c r="C43" i="1"/>
  <c r="C91" i="1"/>
  <c r="C63" i="1"/>
  <c r="C12" i="1"/>
  <c r="C102" i="1"/>
  <c r="C6" i="1"/>
  <c r="C27" i="1"/>
  <c r="C50" i="1"/>
  <c r="C84" i="1"/>
  <c r="E85" i="2"/>
  <c r="C11" i="1"/>
  <c r="C14" i="1"/>
  <c r="C99" i="1"/>
  <c r="C20" i="1"/>
  <c r="C35" i="1"/>
  <c r="C46" i="1"/>
  <c r="J16" i="2"/>
  <c r="J36" i="2"/>
  <c r="J44" i="2"/>
  <c r="J52" i="2"/>
  <c r="J60" i="2"/>
  <c r="J68" i="2"/>
  <c r="J72" i="2"/>
  <c r="E5" i="2"/>
  <c r="E13" i="2"/>
  <c r="E17" i="2"/>
  <c r="E21" i="2"/>
  <c r="E25" i="2"/>
  <c r="E29" i="2"/>
  <c r="E33" i="2"/>
  <c r="E37" i="2"/>
  <c r="E41" i="2"/>
  <c r="E45" i="2"/>
  <c r="E49" i="2"/>
  <c r="E53" i="2"/>
  <c r="E57" i="2"/>
  <c r="E61" i="2"/>
  <c r="E65" i="2"/>
  <c r="E69" i="2"/>
  <c r="E73" i="2"/>
  <c r="E79" i="2"/>
  <c r="J4" i="2"/>
  <c r="J28" i="2"/>
  <c r="J40" i="2"/>
  <c r="J48" i="2"/>
  <c r="J56" i="2"/>
  <c r="J64" i="2"/>
  <c r="E78" i="2"/>
  <c r="C37" i="1"/>
  <c r="E9" i="2"/>
  <c r="J5" i="2"/>
  <c r="J9" i="2"/>
  <c r="J13" i="2"/>
  <c r="J17" i="2"/>
  <c r="J21" i="2"/>
  <c r="J25" i="2"/>
  <c r="J29" i="2"/>
  <c r="J33" i="2"/>
  <c r="J37" i="2"/>
  <c r="J41" i="2"/>
  <c r="J45" i="2"/>
  <c r="J49" i="2"/>
  <c r="J53" i="2"/>
  <c r="J57" i="2"/>
  <c r="J61" i="2"/>
  <c r="J65" i="2"/>
  <c r="J69" i="2"/>
  <c r="J73" i="2"/>
  <c r="E80" i="2"/>
  <c r="E74" i="2"/>
  <c r="E81" i="2"/>
  <c r="J12" i="2"/>
  <c r="E6" i="2"/>
  <c r="E22" i="2"/>
  <c r="E38" i="2"/>
  <c r="E46" i="2"/>
  <c r="E54" i="2"/>
  <c r="E62" i="2"/>
  <c r="E70" i="2"/>
  <c r="J6" i="2"/>
  <c r="J10" i="2"/>
  <c r="J14" i="2"/>
  <c r="J18" i="2"/>
  <c r="J22" i="2"/>
  <c r="J26" i="2"/>
  <c r="J30" i="2"/>
  <c r="J34" i="2"/>
  <c r="J38" i="2"/>
  <c r="J42" i="2"/>
  <c r="J46" i="2"/>
  <c r="J50" i="2"/>
  <c r="J54" i="2"/>
  <c r="J58" i="2"/>
  <c r="J62" i="2"/>
  <c r="J66" i="2"/>
  <c r="J70" i="2"/>
  <c r="J74" i="2"/>
  <c r="E82" i="2"/>
  <c r="J24" i="2"/>
  <c r="E14" i="2"/>
  <c r="E30" i="2"/>
  <c r="E42" i="2"/>
  <c r="E50" i="2"/>
  <c r="E58" i="2"/>
  <c r="E66" i="2"/>
  <c r="E3" i="2"/>
  <c r="E7" i="2"/>
  <c r="E11" i="2"/>
  <c r="E15" i="2"/>
  <c r="E19" i="2"/>
  <c r="E23" i="2"/>
  <c r="E27" i="2"/>
  <c r="E31" i="2"/>
  <c r="E35" i="2"/>
  <c r="E39" i="2"/>
  <c r="E43" i="2"/>
  <c r="E47" i="2"/>
  <c r="E51" i="2"/>
  <c r="E55" i="2"/>
  <c r="E59" i="2"/>
  <c r="E63" i="2"/>
  <c r="E67" i="2"/>
  <c r="E71" i="2"/>
  <c r="E75" i="2"/>
  <c r="E83" i="2"/>
  <c r="J8" i="2"/>
  <c r="J32" i="2"/>
  <c r="E18" i="2"/>
  <c r="E34" i="2"/>
  <c r="J3" i="2"/>
  <c r="J7" i="2"/>
  <c r="J11" i="2"/>
  <c r="J15" i="2"/>
  <c r="J19" i="2"/>
  <c r="J23" i="2"/>
  <c r="J27" i="2"/>
  <c r="J31" i="2"/>
  <c r="J35" i="2"/>
  <c r="J39" i="2"/>
  <c r="J43" i="2"/>
  <c r="J47" i="2"/>
  <c r="J51" i="2"/>
  <c r="J55" i="2"/>
  <c r="J59" i="2"/>
  <c r="J63" i="2"/>
  <c r="J67" i="2"/>
  <c r="J71" i="2"/>
  <c r="E76" i="2"/>
  <c r="E84" i="2"/>
  <c r="J20" i="2"/>
  <c r="E10" i="2"/>
  <c r="E26" i="2"/>
  <c r="E4" i="2"/>
  <c r="E8" i="2"/>
  <c r="E12" i="2"/>
  <c r="E16" i="2"/>
  <c r="E20" i="2"/>
  <c r="E24" i="2"/>
  <c r="E28" i="2"/>
  <c r="E32" i="2"/>
  <c r="E36" i="2"/>
  <c r="E40" i="2"/>
  <c r="E44" i="2"/>
  <c r="E48" i="2"/>
  <c r="E52" i="2"/>
  <c r="E56" i="2"/>
  <c r="E60" i="2"/>
  <c r="E64" i="2"/>
  <c r="E68" i="2"/>
  <c r="E72" i="2"/>
  <c r="E77" i="2"/>
  <c r="A1" i="2" l="1"/>
  <c r="B1" i="2" s="1"/>
  <c r="K3" i="2" s="1"/>
  <c r="F80" i="2" l="1"/>
  <c r="K46" i="2"/>
  <c r="F35" i="2"/>
  <c r="F6" i="2"/>
  <c r="F79" i="2"/>
  <c r="K38" i="2"/>
  <c r="F12" i="2"/>
  <c r="F33" i="2"/>
  <c r="F77" i="2"/>
  <c r="K73" i="2"/>
  <c r="K45" i="2"/>
  <c r="F38" i="2"/>
  <c r="K33" i="2"/>
  <c r="F59" i="2"/>
  <c r="K56" i="2"/>
  <c r="F15" i="2"/>
  <c r="F43" i="2"/>
  <c r="K60" i="2"/>
  <c r="F47" i="2"/>
  <c r="F36" i="2"/>
  <c r="F26" i="2"/>
  <c r="F84" i="2"/>
  <c r="F18" i="2"/>
  <c r="K4" i="2"/>
  <c r="K5" i="2"/>
  <c r="K19" i="2"/>
  <c r="K23" i="2"/>
  <c r="F30" i="2"/>
  <c r="K35" i="2"/>
  <c r="K36" i="2"/>
  <c r="K20" i="2"/>
  <c r="F57" i="2"/>
  <c r="K70" i="2"/>
  <c r="K67" i="2"/>
  <c r="K47" i="2"/>
  <c r="F41" i="2"/>
  <c r="F28" i="2"/>
  <c r="K51" i="2"/>
  <c r="K65" i="2"/>
  <c r="F78" i="2"/>
  <c r="K42" i="2"/>
  <c r="K27" i="2"/>
  <c r="K29" i="2"/>
  <c r="F66" i="2"/>
  <c r="F40" i="2"/>
  <c r="K30" i="2"/>
  <c r="F14" i="2"/>
  <c r="K74" i="2"/>
  <c r="K24" i="2"/>
  <c r="F16" i="2"/>
  <c r="K53" i="2"/>
  <c r="F21" i="2"/>
  <c r="K62" i="2"/>
  <c r="F46" i="2"/>
  <c r="F27" i="2"/>
  <c r="K49" i="2"/>
  <c r="K40" i="2"/>
  <c r="F64" i="2"/>
  <c r="K6" i="2"/>
  <c r="F48" i="2"/>
  <c r="F52" i="2"/>
  <c r="F81" i="2"/>
  <c r="F68" i="2"/>
  <c r="F49" i="2"/>
  <c r="K41" i="2"/>
  <c r="K71" i="2"/>
  <c r="F58" i="2"/>
  <c r="F11" i="2"/>
  <c r="F31" i="2"/>
  <c r="K54" i="2"/>
  <c r="K28" i="2"/>
  <c r="K48" i="2"/>
  <c r="F51" i="2"/>
  <c r="K44" i="2"/>
  <c r="K25" i="2"/>
  <c r="K52" i="2"/>
  <c r="K8" i="2"/>
  <c r="F20" i="2"/>
  <c r="F25" i="2"/>
  <c r="F76" i="2"/>
  <c r="F75" i="2"/>
  <c r="F74" i="2"/>
  <c r="F45" i="2"/>
  <c r="K15" i="2"/>
  <c r="F17" i="2"/>
  <c r="F8" i="2"/>
  <c r="K72" i="2"/>
  <c r="K18" i="2"/>
  <c r="F65" i="2"/>
  <c r="K43" i="2"/>
  <c r="K61" i="2"/>
  <c r="K55" i="2"/>
  <c r="K32" i="2"/>
  <c r="F10" i="2"/>
  <c r="K7" i="2"/>
  <c r="K69" i="2"/>
  <c r="K66" i="2"/>
  <c r="F53" i="2"/>
  <c r="F54" i="2"/>
  <c r="K63" i="2"/>
  <c r="K22" i="2"/>
  <c r="F7" i="2"/>
  <c r="F85" i="2"/>
  <c r="K16" i="2"/>
  <c r="F3" i="2"/>
  <c r="K31" i="2"/>
  <c r="F13" i="2"/>
  <c r="F23" i="2"/>
  <c r="K21" i="2"/>
  <c r="F72" i="2"/>
  <c r="F9" i="2"/>
  <c r="F70" i="2"/>
  <c r="K14" i="2"/>
  <c r="K9" i="2"/>
  <c r="F60" i="2"/>
  <c r="F39" i="2"/>
  <c r="F44" i="2"/>
  <c r="K68" i="2"/>
  <c r="F83" i="2"/>
  <c r="K37" i="2"/>
  <c r="K34" i="2"/>
  <c r="F5" i="2"/>
  <c r="F22" i="2"/>
  <c r="K11" i="2"/>
  <c r="F50" i="2"/>
  <c r="F62" i="2"/>
  <c r="F67" i="2"/>
  <c r="F4" i="2"/>
  <c r="K26" i="2"/>
  <c r="F63" i="2"/>
  <c r="F32" i="2"/>
  <c r="K50" i="2"/>
  <c r="K59" i="2"/>
  <c r="K57" i="2"/>
  <c r="K17" i="2"/>
  <c r="F37" i="2"/>
  <c r="F42" i="2"/>
  <c r="K39" i="2"/>
  <c r="F56" i="2"/>
  <c r="F19" i="2"/>
  <c r="K13" i="2"/>
  <c r="K10" i="2"/>
  <c r="K12" i="2"/>
  <c r="F82" i="2"/>
  <c r="F24" i="2"/>
  <c r="F34" i="2"/>
  <c r="F61" i="2"/>
  <c r="F55" i="2"/>
  <c r="F69" i="2"/>
  <c r="F73" i="2"/>
  <c r="F71" i="2"/>
  <c r="F29" i="2"/>
  <c r="K64" i="2"/>
  <c r="K58" i="2"/>
</calcChain>
</file>

<file path=xl/sharedStrings.xml><?xml version="1.0" encoding="utf-8"?>
<sst xmlns="http://schemas.openxmlformats.org/spreadsheetml/2006/main" count="3750" uniqueCount="353">
  <si>
    <t>#</t>
  </si>
  <si>
    <t>Player</t>
  </si>
  <si>
    <t>Number selected</t>
  </si>
  <si>
    <t>% of boards</t>
  </si>
  <si>
    <t>Group</t>
  </si>
  <si>
    <t>A</t>
  </si>
  <si>
    <t>D</t>
  </si>
  <si>
    <t>B</t>
  </si>
  <si>
    <t>E</t>
  </si>
  <si>
    <t>C</t>
  </si>
  <si>
    <t>A1</t>
  </si>
  <si>
    <t>A1$</t>
  </si>
  <si>
    <t>A2</t>
  </si>
  <si>
    <t>A3</t>
  </si>
  <si>
    <t>B1</t>
  </si>
  <si>
    <t>B2</t>
  </si>
  <si>
    <t>B3</t>
  </si>
  <si>
    <t>C1</t>
  </si>
  <si>
    <t>C2</t>
  </si>
  <si>
    <t>C3</t>
  </si>
  <si>
    <t>D1</t>
  </si>
  <si>
    <t>D2</t>
  </si>
  <si>
    <t>D3</t>
  </si>
  <si>
    <t>E1</t>
  </si>
  <si>
    <t>E2</t>
  </si>
  <si>
    <t>E3</t>
  </si>
  <si>
    <t>MONEY WON</t>
  </si>
  <si>
    <t>PARTICIPANT</t>
  </si>
  <si>
    <t>Dustin Johnson</t>
  </si>
  <si>
    <t>Hideki Matsuyama</t>
  </si>
  <si>
    <t>Jason Day</t>
  </si>
  <si>
    <t>Jon Rahm</t>
  </si>
  <si>
    <t>Jordan Spieth</t>
  </si>
  <si>
    <t>Justin Rose</t>
  </si>
  <si>
    <t>Justin Thomas</t>
  </si>
  <si>
    <t>Patrick Reed</t>
  </si>
  <si>
    <t>Paul Casey</t>
  </si>
  <si>
    <t>Phil Mickelson</t>
  </si>
  <si>
    <t>Rickie Fowler</t>
  </si>
  <si>
    <t>Rory McIlroy</t>
  </si>
  <si>
    <t>Adam Scott</t>
  </si>
  <si>
    <t>Brooks Koepka</t>
  </si>
  <si>
    <t>Jimmy Walker</t>
  </si>
  <si>
    <t>Matt Kuchar</t>
  </si>
  <si>
    <t>Patrick Cantlay</t>
  </si>
  <si>
    <t>Shane Lowry</t>
  </si>
  <si>
    <t>Tommy Fleetwood</t>
  </si>
  <si>
    <t>Webb Simpson</t>
  </si>
  <si>
    <t>Xander Schauffele</t>
  </si>
  <si>
    <t>Zach Johnson</t>
  </si>
  <si>
    <t>Cameron Smith</t>
  </si>
  <si>
    <t>Gary Woodland</t>
  </si>
  <si>
    <t>Keegan Bradley</t>
  </si>
  <si>
    <t>Kevin Kisner</t>
  </si>
  <si>
    <t>Tony Finau</t>
  </si>
  <si>
    <t>Billy Horschel</t>
  </si>
  <si>
    <t>Si Woo Kim</t>
  </si>
  <si>
    <t>Keith Mitchell</t>
  </si>
  <si>
    <t>Abraham Ancer</t>
  </si>
  <si>
    <t>Bryson DeChambeau</t>
  </si>
  <si>
    <t>Adam Hadwin</t>
  </si>
  <si>
    <t>Robert MacIntyre</t>
  </si>
  <si>
    <t>Sungjae Im</t>
  </si>
  <si>
    <t>Christiaan Bezuidenhout</t>
  </si>
  <si>
    <t>Corey Conners</t>
  </si>
  <si>
    <t>Brian Harman</t>
  </si>
  <si>
    <t>Harris English</t>
  </si>
  <si>
    <t>Viktor Hovland</t>
  </si>
  <si>
    <t>Martin Kaymer</t>
  </si>
  <si>
    <t>Collin Morikawa</t>
  </si>
  <si>
    <t>Scottie Scheffler</t>
  </si>
  <si>
    <t>Jason Dufner</t>
  </si>
  <si>
    <t>Russell Henley</t>
  </si>
  <si>
    <t>Max Homa</t>
  </si>
  <si>
    <t>Mackenzie Hughes</t>
  </si>
  <si>
    <t>Sepp Straka</t>
  </si>
  <si>
    <t>Talor Gooch</t>
  </si>
  <si>
    <t>Lucas Herbert</t>
  </si>
  <si>
    <t>Tom Hoge</t>
  </si>
  <si>
    <t>Alex Beach</t>
  </si>
  <si>
    <t>Shaun Micheel</t>
  </si>
  <si>
    <t>Harold Varner III</t>
  </si>
  <si>
    <t>Sam Burns</t>
  </si>
  <si>
    <t>Aaron Wise</t>
  </si>
  <si>
    <t>Cam Davis</t>
  </si>
  <si>
    <t>Cameron Young</t>
  </si>
  <si>
    <t>Chris Kirk</t>
  </si>
  <si>
    <t>Francesco Molinari</t>
  </si>
  <si>
    <t>Thomas Pieters</t>
  </si>
  <si>
    <t>Anirban Lahiri</t>
  </si>
  <si>
    <t>John Daly</t>
  </si>
  <si>
    <t>Min Woo Lee</t>
  </si>
  <si>
    <t>Nicolai Hojgaard</t>
  </si>
  <si>
    <t>Padraig Harrington</t>
  </si>
  <si>
    <t>Ryan Fox</t>
  </si>
  <si>
    <t>Colin Inglis</t>
  </si>
  <si>
    <t>Davis Riley</t>
  </si>
  <si>
    <t>Dean Burmester</t>
  </si>
  <si>
    <t>Kazuki Higa</t>
  </si>
  <si>
    <t>Maverick McNealy</t>
  </si>
  <si>
    <t>Michael Block</t>
  </si>
  <si>
    <t>Mito Pereira</t>
  </si>
  <si>
    <t>Rikuya Hoshino</t>
  </si>
  <si>
    <t>Sadom Kaewkanjana</t>
  </si>
  <si>
    <t>A2$</t>
  </si>
  <si>
    <t>A3$</t>
  </si>
  <si>
    <t>B1$</t>
  </si>
  <si>
    <t>B2$</t>
  </si>
  <si>
    <t>B3$</t>
  </si>
  <si>
    <t>C1$</t>
  </si>
  <si>
    <t>C2$</t>
  </si>
  <si>
    <t>C3$</t>
  </si>
  <si>
    <t>D1$</t>
  </si>
  <si>
    <t>D2$</t>
  </si>
  <si>
    <t>D3$</t>
  </si>
  <si>
    <t>E1$</t>
  </si>
  <si>
    <t>E2$</t>
  </si>
  <si>
    <t>E3$</t>
  </si>
  <si>
    <t>Mike Kraemer</t>
  </si>
  <si>
    <t>Drew Karedes</t>
  </si>
  <si>
    <t>Doug Zaer</t>
  </si>
  <si>
    <t>Brian Bohling</t>
  </si>
  <si>
    <t>Patrick Snyder</t>
  </si>
  <si>
    <t>George Stewart</t>
  </si>
  <si>
    <t>Matt Cohn</t>
  </si>
  <si>
    <t>Mark Gorney</t>
  </si>
  <si>
    <t>Nolan O'Neill</t>
  </si>
  <si>
    <t>Eric Bigham</t>
  </si>
  <si>
    <t>Zach Agamenoni</t>
  </si>
  <si>
    <t>Chris Chase</t>
  </si>
  <si>
    <t>Scott McGregor</t>
  </si>
  <si>
    <t>Brian Huenefeld</t>
  </si>
  <si>
    <t>Zach Vanderhoef</t>
  </si>
  <si>
    <t>Anthony DiLeva</t>
  </si>
  <si>
    <t>Bart Cahill</t>
  </si>
  <si>
    <t>Kyle Erickson</t>
  </si>
  <si>
    <t>Ian Ayers</t>
  </si>
  <si>
    <t>John Rydell</t>
  </si>
  <si>
    <t>David Hellmuth</t>
  </si>
  <si>
    <t>Joe Zelenak</t>
  </si>
  <si>
    <t>Bill Perpich</t>
  </si>
  <si>
    <t>Devin Colvin</t>
  </si>
  <si>
    <t>Nick Quade</t>
  </si>
  <si>
    <t>Duane Klein</t>
  </si>
  <si>
    <t>Brett Tudsbury</t>
  </si>
  <si>
    <t>Peter Kraker</t>
  </si>
  <si>
    <t>Trey Ourso</t>
  </si>
  <si>
    <t>Michael Moller 1</t>
  </si>
  <si>
    <t>Michael Moller 2</t>
  </si>
  <si>
    <t>Travis Emery</t>
  </si>
  <si>
    <t>Tim Egan</t>
  </si>
  <si>
    <t>Chad Beltrand</t>
  </si>
  <si>
    <t>Jeff Larson</t>
  </si>
  <si>
    <t>Zack Kartak</t>
  </si>
  <si>
    <t>Wade Yeoman</t>
  </si>
  <si>
    <t>Topher Baron</t>
  </si>
  <si>
    <t>Tom Keenan</t>
  </si>
  <si>
    <t>Tim Duggan</t>
  </si>
  <si>
    <t>Steve Juarez</t>
  </si>
  <si>
    <t>Steve Bull</t>
  </si>
  <si>
    <t>Scott McDonald</t>
  </si>
  <si>
    <t>Ryan Rose</t>
  </si>
  <si>
    <t>Ryan Radtke</t>
  </si>
  <si>
    <t>Rob Runyon 1</t>
  </si>
  <si>
    <t>Rob Runyon 2</t>
  </si>
  <si>
    <t>Patrick Eibert</t>
  </si>
  <si>
    <t>Kyle Theige</t>
  </si>
  <si>
    <t>George Fuchs</t>
  </si>
  <si>
    <t>DJ Schmidt</t>
  </si>
  <si>
    <t>Dave Pessagno</t>
  </si>
  <si>
    <t>Brian Kilburg</t>
  </si>
  <si>
    <t>Brad Weappa</t>
  </si>
  <si>
    <t>Benson Jahnke</t>
  </si>
  <si>
    <t>Andy Podmolik</t>
  </si>
  <si>
    <t>Andy McCauley</t>
  </si>
  <si>
    <t>Joe Verhasselt</t>
  </si>
  <si>
    <t>Brian Wade</t>
  </si>
  <si>
    <t>Karen Valento</t>
  </si>
  <si>
    <t>PLAYER</t>
  </si>
  <si>
    <t>Brendan Steele</t>
  </si>
  <si>
    <t>Adam Schenk</t>
  </si>
  <si>
    <t>Denny McCarthy</t>
  </si>
  <si>
    <t>Beau Hossler</t>
  </si>
  <si>
    <t>Pablo Larrazábal</t>
  </si>
  <si>
    <t>Joel Dahmen</t>
  </si>
  <si>
    <t>Scott Stallings</t>
  </si>
  <si>
    <t>Y.E. Yang</t>
  </si>
  <si>
    <t>Rob Runyon</t>
  </si>
  <si>
    <t>Matthew Fitzpatrick</t>
  </si>
  <si>
    <t>Joaquín Niemann</t>
  </si>
  <si>
    <t>Sahith Theegala</t>
  </si>
  <si>
    <t>Séamus Power</t>
  </si>
  <si>
    <t>Tom Kim</t>
  </si>
  <si>
    <t>Tyrrell Hatton</t>
  </si>
  <si>
    <t>Wyndham Clark</t>
  </si>
  <si>
    <t>Adam Svensson</t>
  </si>
  <si>
    <t>Adrian Meronk</t>
  </si>
  <si>
    <t>Andrew Putnam</t>
  </si>
  <si>
    <t>Brandon Wu</t>
  </si>
  <si>
    <t>Callum Shinkwin</t>
  </si>
  <si>
    <t>Cameron Davis</t>
  </si>
  <si>
    <t>Danny Willett</t>
  </si>
  <si>
    <t>Emiliano Grillo</t>
  </si>
  <si>
    <t>Harold Varner</t>
  </si>
  <si>
    <t>J.T. Poston</t>
  </si>
  <si>
    <t>K.H. Lee</t>
  </si>
  <si>
    <t>Kurt Kitayama</t>
  </si>
  <si>
    <t>Patrick Rodgers</t>
  </si>
  <si>
    <t>Taylor Montgomery</t>
  </si>
  <si>
    <t>Taylor Moore</t>
  </si>
  <si>
    <t>Thorbjørn Olesen</t>
  </si>
  <si>
    <t>Adri Arnaus</t>
  </si>
  <si>
    <t>Adrián Otaegui</t>
  </si>
  <si>
    <t>Alex Norén</t>
  </si>
  <si>
    <t>Alex Smalley</t>
  </si>
  <si>
    <t>Ben Taylor</t>
  </si>
  <si>
    <t>Brendon Todd</t>
  </si>
  <si>
    <t>Chez Reavie</t>
  </si>
  <si>
    <t>Davis Thompson</t>
  </si>
  <si>
    <t>Hayden Buckley</t>
  </si>
  <si>
    <t>J.J. Spaun</t>
  </si>
  <si>
    <t>Jordan Smith</t>
  </si>
  <si>
    <t>Lee Hodges</t>
  </si>
  <si>
    <t>Luke Donald</t>
  </si>
  <si>
    <t>Matt Wallace</t>
  </si>
  <si>
    <t>Nick Hardy</t>
  </si>
  <si>
    <t>Nick Taylor</t>
  </si>
  <si>
    <t>Nico Echavarria</t>
  </si>
  <si>
    <t>Nicolai Højgaard</t>
  </si>
  <si>
    <t>Pádraig Harrington</t>
  </si>
  <si>
    <t>Rasmus Højgaard</t>
  </si>
  <si>
    <t>Thomas Detry</t>
  </si>
  <si>
    <t>Trey Mullinax</t>
  </si>
  <si>
    <t>Anthony Cordes</t>
  </si>
  <si>
    <t>Ben Griffin</t>
  </si>
  <si>
    <t>Ben Kern</t>
  </si>
  <si>
    <t>Braden Shattuck</t>
  </si>
  <si>
    <t>Chris French</t>
  </si>
  <si>
    <t>Chris Sanger</t>
  </si>
  <si>
    <t>David Micheluzzi</t>
  </si>
  <si>
    <t>Gabe Reynolds</t>
  </si>
  <si>
    <t>Greg Koch</t>
  </si>
  <si>
    <t>Jeremy Wells</t>
  </si>
  <si>
    <t>Jesse Droemer</t>
  </si>
  <si>
    <t>JJ Killeen</t>
  </si>
  <si>
    <t>John Somers</t>
  </si>
  <si>
    <t>Josh Speight</t>
  </si>
  <si>
    <t>Justin Suh</t>
  </si>
  <si>
    <t>Kenny Pigman</t>
  </si>
  <si>
    <t>Mark Hubbard</t>
  </si>
  <si>
    <t>Matt Cahill</t>
  </si>
  <si>
    <t>Matthew NeSmith</t>
  </si>
  <si>
    <t>Ockie Strydom</t>
  </si>
  <si>
    <t>Russell Grove</t>
  </si>
  <si>
    <t>Sam Ryder</t>
  </si>
  <si>
    <t>Sihwan Kim</t>
  </si>
  <si>
    <t>Steve Holmes</t>
  </si>
  <si>
    <t>Steven Alker</t>
  </si>
  <si>
    <t>Taylor Pendrith</t>
  </si>
  <si>
    <t>Thriston Lawrence</t>
  </si>
  <si>
    <t>Victor Perez</t>
  </si>
  <si>
    <t>Wyatt Worthington</t>
  </si>
  <si>
    <t>Yannik Paul</t>
  </si>
  <si>
    <t>Michael Brenning</t>
  </si>
  <si>
    <t>Randy Raynolds 1</t>
  </si>
  <si>
    <t>Randy Raynolds 2</t>
  </si>
  <si>
    <t>Robert Robinson</t>
  </si>
  <si>
    <t>Paul Parsons</t>
  </si>
  <si>
    <t>Chris Macero</t>
  </si>
  <si>
    <t>Chris Mick</t>
  </si>
  <si>
    <t>Gerry Cheevers</t>
  </si>
  <si>
    <t>Jody Puckett</t>
  </si>
  <si>
    <t>Rick Salzman</t>
  </si>
  <si>
    <t>Shawn Braunagel</t>
  </si>
  <si>
    <t>George Stewart IV</t>
  </si>
  <si>
    <t>Jordan Jahnke</t>
  </si>
  <si>
    <t>Jay Moss</t>
  </si>
  <si>
    <t>Austin MacLeod</t>
  </si>
  <si>
    <t>Christopher Garcia</t>
  </si>
  <si>
    <t>Kyle Adams</t>
  </si>
  <si>
    <t>Matt McGregor</t>
  </si>
  <si>
    <t>Terry Wensmann</t>
  </si>
  <si>
    <t>Tom Perrault</t>
  </si>
  <si>
    <t>Corey Schmidt</t>
  </si>
  <si>
    <t>Lawrence Koziarski</t>
  </si>
  <si>
    <t>Matt Johnson</t>
  </si>
  <si>
    <t>Matthew Haws</t>
  </si>
  <si>
    <t>Tanner Howard</t>
  </si>
  <si>
    <t>Jason Paul</t>
  </si>
  <si>
    <t>Chad Smith 1</t>
  </si>
  <si>
    <t>Chad Smith 2</t>
  </si>
  <si>
    <t>Bill Smith</t>
  </si>
  <si>
    <t>Brian Beach</t>
  </si>
  <si>
    <t>Kenny Shaevel 1</t>
  </si>
  <si>
    <t>Kenny Shaevel 2</t>
  </si>
  <si>
    <t>Kenny Shaevel 3</t>
  </si>
  <si>
    <t>Charlie Paulzine</t>
  </si>
  <si>
    <t>Ty Sprague 1</t>
  </si>
  <si>
    <t>Ty Sprague 2</t>
  </si>
  <si>
    <t>Jay Kinney</t>
  </si>
  <si>
    <t>Zach Dobek</t>
  </si>
  <si>
    <t>Bart Cahill 2</t>
  </si>
  <si>
    <t>Bart Cahill 1</t>
  </si>
  <si>
    <t>Mel Dario</t>
  </si>
  <si>
    <t>Craig Olson 2</t>
  </si>
  <si>
    <t>Craig Olson 1</t>
  </si>
  <si>
    <t>Christopher Chase</t>
  </si>
  <si>
    <t>Jason Dario</t>
  </si>
  <si>
    <t>Larry Douglas</t>
  </si>
  <si>
    <t>Joshua Menden</t>
  </si>
  <si>
    <t>Wade Yeoman 2</t>
  </si>
  <si>
    <t>Wade Yeoman 1</t>
  </si>
  <si>
    <t xml:space="preserve">Aaron McGlone </t>
  </si>
  <si>
    <t>Peter Kelly</t>
  </si>
  <si>
    <t>Steven Batchelder</t>
  </si>
  <si>
    <t>Andy Podmolik 2</t>
  </si>
  <si>
    <t>Andy Podmolik 1</t>
  </si>
  <si>
    <t>Ryan Olsen</t>
  </si>
  <si>
    <t>Tim Bot 2</t>
  </si>
  <si>
    <t>Tim Bot 1</t>
  </si>
  <si>
    <t>Mike Tharp</t>
  </si>
  <si>
    <t>Andy McCauley 2</t>
  </si>
  <si>
    <t>Andy McCauley 1</t>
  </si>
  <si>
    <t>James Maertz</t>
  </si>
  <si>
    <t>Daryl Sherred</t>
  </si>
  <si>
    <t>Michael Beychok</t>
  </si>
  <si>
    <t>Justin Keller</t>
  </si>
  <si>
    <t>Tim Egan 2</t>
  </si>
  <si>
    <t>Tim Egan 1</t>
  </si>
  <si>
    <t>Chuck Halsey</t>
  </si>
  <si>
    <t>Tom Buslee</t>
  </si>
  <si>
    <t>JW Stevens</t>
  </si>
  <si>
    <t>Dave Valento 1</t>
  </si>
  <si>
    <t>Dave Valento 2</t>
  </si>
  <si>
    <t>Mira Young</t>
  </si>
  <si>
    <t>GROUP</t>
  </si>
  <si>
    <t>Tay Montgomery</t>
  </si>
  <si>
    <t>Xan Schauffele</t>
  </si>
  <si>
    <t>Hid Matsuyama</t>
  </si>
  <si>
    <t>Brys DeChambeau</t>
  </si>
  <si>
    <t>David Lingmerth</t>
  </si>
  <si>
    <t>GOLFER</t>
  </si>
  <si>
    <t>$</t>
  </si>
  <si>
    <t>Eric Cole</t>
  </si>
  <si>
    <t>Matt NeSmith</t>
  </si>
  <si>
    <t>Callum Tarren</t>
  </si>
  <si>
    <t>Stephan Jaeger</t>
  </si>
  <si>
    <t>Pablo Larrazabal</t>
  </si>
  <si>
    <t>Sam Stevens</t>
  </si>
  <si>
    <t>Phil Mickelson</t>
  </si>
  <si>
    <t>RANK</t>
  </si>
  <si>
    <t>BEHIND WINNER</t>
  </si>
  <si>
    <t>BEHIND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</si>
</sst>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_(&quot;$&quot;* #,##0_);_(&quot;$&quot;* \(#,##0\);_(&quot;$&quot;* &quot;-&quot;??_);_(@_)"/>
  </numFmts>
  <fonts count="19" x14ac:knownFonts="1">
    <font>
      <sz val="11"/>
      <color theme="1"/>
      <name val="Calibri"/>
      <family val="2"/>
      <scheme val="minor"/>
    </font>
    <font>
      <sz val="11"/>
      <color theme="1"/>
      <name val="Calibri"/>
      <family val="2"/>
      <scheme val="minor"/>
    </font>
    <font>
      <sz val="8"/>
      <name val="Calibri"/>
      <family val="2"/>
      <scheme val="minor"/>
    </font>
    <font>
      <sz val="14"/>
      <color theme="1"/>
      <name val="Calibri"/>
      <family val="2"/>
      <scheme val="minor"/>
    </font>
    <font>
      <b/>
      <sz val="14"/>
      <name val="Calibri"/>
      <family val="2"/>
    </font>
    <font>
      <sz val="14"/>
      <name val="Calibri"/>
      <family val="2"/>
    </font>
    <font>
      <b/>
      <sz val="8"/>
      <name val="Roboto"/>
    </font>
    <font>
      <sz val="8"/>
      <name val="Roboto"/>
    </font>
    <font>
      <sz val="9"/>
      <color theme="2" tint="-0.499984740745262"/>
      <name val="Roboto"/>
    </font>
    <font>
      <sz val="9"/>
      <name val="Roboto"/>
    </font>
    <font>
      <sz val="9"/>
      <color theme="1"/>
      <name val="Roboto"/>
    </font>
    <font>
      <sz val="9"/>
      <color theme="0" tint="-0.14999847407452621"/>
      <name val="Roboto"/>
    </font>
    <font>
      <sz val="9"/>
      <color theme="0"/>
      <name val="Roboto"/>
    </font>
    <font>
      <b/>
      <sz val="14"/>
      <color theme="1"/>
      <name val="Ruda"/>
    </font>
    <font>
      <b/>
      <sz val="14"/>
      <color theme="1"/>
      <name val="Calibri"/>
      <family val="2"/>
      <scheme val="minor"/>
    </font>
    <font>
      <sz val="14"/>
      <color theme="1"/>
      <name val="Ruda"/>
    </font>
    <font>
      <b/>
      <sz val="11"/>
      <color theme="1"/>
      <name val="Calibri"/>
      <family val="2"/>
      <scheme val="minor"/>
    </font>
    <font>
      <sz val="11"/>
      <color rgb="FF6000EE"/>
      <name val="Calibri"/>
      <family val="2"/>
      <scheme val="minor"/>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165" fontId="0" fillId="0" borderId="0" xfId="1" applyNumberFormat="1" applyFont="1"/>
    <xf numFmtId="0" fontId="3" fillId="0" borderId="0" xfId="0" applyFont="1"/>
    <xf numFmtId="0" fontId="4" fillId="2" borderId="28" xfId="0" applyFont="1" applyFill="1" applyBorder="1" applyAlignment="1">
      <alignment horizontal="center" vertical="top"/>
    </xf>
    <xf numFmtId="0" fontId="4" fillId="2" borderId="29" xfId="0" applyFont="1" applyFill="1" applyBorder="1" applyAlignment="1">
      <alignment horizontal="left" vertical="top"/>
    </xf>
    <xf numFmtId="37" fontId="4" fillId="2" borderId="29" xfId="1" applyNumberFormat="1" applyFont="1" applyFill="1" applyBorder="1" applyAlignment="1">
      <alignment horizontal="center" vertical="top"/>
    </xf>
    <xf numFmtId="0" fontId="3" fillId="0" borderId="30" xfId="0" applyFont="1" applyBorder="1"/>
    <xf numFmtId="0" fontId="4" fillId="2" borderId="29" xfId="0" applyFont="1" applyFill="1" applyBorder="1" applyAlignment="1">
      <alignment horizontal="center" vertical="top"/>
    </xf>
    <xf numFmtId="37" fontId="4" fillId="2" borderId="31" xfId="1" applyNumberFormat="1" applyFont="1" applyFill="1" applyBorder="1" applyAlignment="1">
      <alignment horizontal="center" vertical="top"/>
    </xf>
    <xf numFmtId="0" fontId="5" fillId="3" borderId="15" xfId="0" applyFont="1" applyFill="1" applyBorder="1" applyAlignment="1">
      <alignment horizontal="center" vertical="center"/>
    </xf>
    <xf numFmtId="0" fontId="5" fillId="3" borderId="21" xfId="0" applyFont="1" applyFill="1" applyBorder="1" applyAlignment="1">
      <alignment horizontal="left" vertical="center"/>
    </xf>
    <xf numFmtId="37" fontId="5" fillId="5" borderId="21" xfId="1" applyNumberFormat="1" applyFont="1" applyFill="1" applyBorder="1" applyAlignment="1">
      <alignment horizontal="center" vertical="center"/>
    </xf>
    <xf numFmtId="0" fontId="5" fillId="3" borderId="21" xfId="0" applyFont="1" applyFill="1" applyBorder="1" applyAlignment="1">
      <alignment horizontal="center" vertical="center"/>
    </xf>
    <xf numFmtId="37" fontId="5" fillId="5" borderId="16" xfId="1"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left" vertical="center"/>
    </xf>
    <xf numFmtId="37" fontId="5" fillId="5" borderId="4" xfId="1" applyNumberFormat="1" applyFont="1" applyFill="1" applyBorder="1" applyAlignment="1">
      <alignment horizontal="center" vertical="center"/>
    </xf>
    <xf numFmtId="0" fontId="5" fillId="3" borderId="4" xfId="0" applyFont="1" applyFill="1" applyBorder="1" applyAlignment="1">
      <alignment horizontal="center" vertical="center"/>
    </xf>
    <xf numFmtId="37" fontId="5" fillId="5" borderId="5" xfId="1" applyNumberFormat="1"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left" vertical="center"/>
    </xf>
    <xf numFmtId="37" fontId="5" fillId="5" borderId="18" xfId="1" applyNumberFormat="1" applyFont="1" applyFill="1" applyBorder="1" applyAlignment="1">
      <alignment horizontal="center" vertical="center"/>
    </xf>
    <xf numFmtId="0" fontId="3" fillId="0" borderId="27" xfId="0" applyFont="1" applyBorder="1"/>
    <xf numFmtId="0" fontId="5" fillId="3" borderId="18" xfId="0" applyFont="1" applyFill="1" applyBorder="1" applyAlignment="1">
      <alignment horizontal="center" vertical="center"/>
    </xf>
    <xf numFmtId="37" fontId="5" fillId="5" borderId="20" xfId="1" applyNumberFormat="1" applyFont="1" applyFill="1" applyBorder="1" applyAlignment="1">
      <alignment horizontal="center" vertical="center"/>
    </xf>
    <xf numFmtId="0" fontId="6" fillId="2" borderId="23" xfId="0" applyFont="1" applyFill="1" applyBorder="1" applyAlignment="1">
      <alignment horizontal="center" vertical="top"/>
    </xf>
    <xf numFmtId="0" fontId="6" fillId="8" borderId="24" xfId="0" applyFont="1" applyFill="1" applyBorder="1" applyAlignment="1">
      <alignment horizontal="center" vertical="top"/>
    </xf>
    <xf numFmtId="165" fontId="6" fillId="8" borderId="1" xfId="1" applyNumberFormat="1" applyFont="1" applyFill="1" applyBorder="1" applyAlignment="1">
      <alignment horizontal="center" vertical="top"/>
    </xf>
    <xf numFmtId="0" fontId="6" fillId="8" borderId="1" xfId="0" applyFont="1" applyFill="1" applyBorder="1" applyAlignment="1">
      <alignment horizontal="center" vertical="top"/>
    </xf>
    <xf numFmtId="0" fontId="6" fillId="11" borderId="1" xfId="0" applyFont="1" applyFill="1" applyBorder="1" applyAlignment="1">
      <alignment horizontal="center" vertical="top"/>
    </xf>
    <xf numFmtId="0" fontId="6" fillId="10" borderId="1" xfId="0" applyFont="1" applyFill="1" applyBorder="1" applyAlignment="1">
      <alignment horizontal="center" vertical="top"/>
    </xf>
    <xf numFmtId="0" fontId="6" fillId="7" borderId="1" xfId="0" applyFont="1" applyFill="1" applyBorder="1" applyAlignment="1">
      <alignment horizontal="center" vertical="top"/>
    </xf>
    <xf numFmtId="0" fontId="6" fillId="9" borderId="1" xfId="0" applyFont="1" applyFill="1" applyBorder="1" applyAlignment="1">
      <alignment horizontal="center" vertical="top"/>
    </xf>
    <xf numFmtId="0" fontId="7" fillId="0" borderId="0" xfId="0" applyFont="1" applyAlignment="1">
      <alignment horizontal="center" vertical="top"/>
    </xf>
    <xf numFmtId="0" fontId="7" fillId="3" borderId="21" xfId="0" applyFont="1" applyFill="1" applyBorder="1" applyAlignment="1">
      <alignment horizontal="center" vertical="center"/>
    </xf>
    <xf numFmtId="0" fontId="7" fillId="3" borderId="21" xfId="0" applyFont="1" applyFill="1" applyBorder="1" applyAlignment="1">
      <alignment horizontal="left" vertical="center"/>
    </xf>
    <xf numFmtId="0" fontId="7" fillId="8" borderId="25" xfId="0" applyFont="1" applyFill="1" applyBorder="1" applyAlignment="1">
      <alignment horizontal="left" vertical="center"/>
    </xf>
    <xf numFmtId="165" fontId="7" fillId="8" borderId="4" xfId="1" applyNumberFormat="1" applyFont="1" applyFill="1" applyBorder="1" applyAlignment="1">
      <alignment horizontal="left" vertical="center"/>
    </xf>
    <xf numFmtId="0" fontId="7" fillId="8" borderId="4" xfId="0" applyFont="1" applyFill="1" applyBorder="1" applyAlignment="1">
      <alignment horizontal="left" vertical="center"/>
    </xf>
    <xf numFmtId="0" fontId="7" fillId="11" borderId="4" xfId="0" applyFont="1" applyFill="1" applyBorder="1" applyAlignment="1">
      <alignment horizontal="left" vertical="center"/>
    </xf>
    <xf numFmtId="0" fontId="7" fillId="11" borderId="4" xfId="1" applyNumberFormat="1" applyFont="1" applyFill="1" applyBorder="1" applyAlignment="1">
      <alignment horizontal="left" vertical="center"/>
    </xf>
    <xf numFmtId="0" fontId="7" fillId="11" borderId="4" xfId="0" applyFont="1" applyFill="1" applyBorder="1" applyAlignment="1">
      <alignment vertical="center"/>
    </xf>
    <xf numFmtId="0" fontId="7" fillId="10" borderId="4" xfId="0" applyFont="1" applyFill="1" applyBorder="1" applyAlignment="1">
      <alignment horizontal="left" vertical="center"/>
    </xf>
    <xf numFmtId="0" fontId="7" fillId="7" borderId="4" xfId="0" applyFont="1" applyFill="1" applyBorder="1" applyAlignment="1">
      <alignment horizontal="left" vertical="center"/>
    </xf>
    <xf numFmtId="0" fontId="7" fillId="7" borderId="4" xfId="0" applyFont="1" applyFill="1" applyBorder="1" applyAlignment="1">
      <alignment horizontal="left" vertical="top"/>
    </xf>
    <xf numFmtId="0" fontId="7" fillId="9" borderId="4" xfId="0" applyFont="1" applyFill="1" applyBorder="1" applyAlignment="1">
      <alignment horizontal="left" vertical="center"/>
    </xf>
    <xf numFmtId="0" fontId="7" fillId="0" borderId="0" xfId="0" applyFont="1"/>
    <xf numFmtId="0" fontId="7" fillId="3" borderId="0" xfId="0" applyFont="1" applyFill="1"/>
    <xf numFmtId="0" fontId="7" fillId="3" borderId="0" xfId="0" applyFont="1" applyFill="1" applyAlignment="1">
      <alignment horizontal="left" vertical="center"/>
    </xf>
    <xf numFmtId="165" fontId="7" fillId="0" borderId="0" xfId="0" applyNumberFormat="1" applyFont="1"/>
    <xf numFmtId="0" fontId="8" fillId="4" borderId="0" xfId="0" applyFont="1" applyFill="1" applyAlignment="1">
      <alignment horizontal="center" vertical="center"/>
    </xf>
    <xf numFmtId="2" fontId="8" fillId="4" borderId="0" xfId="0" applyNumberFormat="1" applyFont="1" applyFill="1" applyAlignment="1">
      <alignment horizontal="center" vertical="center"/>
    </xf>
    <xf numFmtId="0" fontId="9" fillId="4" borderId="0" xfId="0" applyFont="1" applyFill="1" applyAlignment="1">
      <alignment vertical="center"/>
    </xf>
    <xf numFmtId="0" fontId="9" fillId="4" borderId="0" xfId="0" applyFont="1" applyFill="1" applyAlignment="1">
      <alignment horizontal="center" vertical="center"/>
    </xf>
    <xf numFmtId="9" fontId="9" fillId="4" borderId="0" xfId="2" applyFont="1" applyFill="1" applyAlignment="1">
      <alignment vertical="center"/>
    </xf>
    <xf numFmtId="0" fontId="10" fillId="0" borderId="0" xfId="0" applyFont="1"/>
    <xf numFmtId="0" fontId="11" fillId="4" borderId="0" xfId="0" applyFont="1" applyFill="1" applyAlignment="1">
      <alignment vertical="center" wrapText="1"/>
    </xf>
    <xf numFmtId="0" fontId="9" fillId="4" borderId="0" xfId="0" applyFont="1" applyFill="1" applyAlignment="1">
      <alignment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9" fontId="12" fillId="6" borderId="9" xfId="2" applyFont="1" applyFill="1" applyBorder="1" applyAlignment="1">
      <alignment horizontal="center" vertical="center" wrapText="1"/>
    </xf>
    <xf numFmtId="0" fontId="10" fillId="0" borderId="0" xfId="0" applyFont="1" applyAlignment="1">
      <alignment vertical="center" wrapText="1"/>
    </xf>
    <xf numFmtId="0" fontId="11" fillId="4" borderId="0" xfId="0" applyFont="1" applyFill="1" applyAlignment="1">
      <alignment vertical="center"/>
    </xf>
    <xf numFmtId="164" fontId="11" fillId="4" borderId="0" xfId="0" applyNumberFormat="1" applyFont="1" applyFill="1" applyAlignment="1">
      <alignment vertical="center"/>
    </xf>
    <xf numFmtId="0" fontId="9" fillId="2" borderId="11" xfId="0" applyFont="1" applyFill="1" applyBorder="1" applyAlignment="1">
      <alignment vertical="center" wrapText="1"/>
    </xf>
    <xf numFmtId="0" fontId="9" fillId="2" borderId="12" xfId="0" applyFont="1" applyFill="1" applyBorder="1" applyAlignment="1">
      <alignment horizontal="center" vertical="center"/>
    </xf>
    <xf numFmtId="9" fontId="9" fillId="2" borderId="12" xfId="2" applyFont="1" applyFill="1" applyBorder="1" applyAlignment="1">
      <alignment horizontal="center" vertical="center"/>
    </xf>
    <xf numFmtId="0" fontId="9" fillId="2" borderId="14" xfId="0" applyFont="1" applyFill="1" applyBorder="1" applyAlignment="1">
      <alignment horizontal="center" vertical="center"/>
    </xf>
    <xf numFmtId="0" fontId="9" fillId="3" borderId="11" xfId="0" applyFont="1" applyFill="1" applyBorder="1" applyAlignment="1">
      <alignment vertical="center" wrapText="1"/>
    </xf>
    <xf numFmtId="0" fontId="9" fillId="3" borderId="12" xfId="0" applyFont="1" applyFill="1" applyBorder="1" applyAlignment="1">
      <alignment horizontal="center" vertical="center"/>
    </xf>
    <xf numFmtId="9" fontId="9" fillId="3" borderId="13" xfId="2" applyFont="1" applyFill="1" applyBorder="1" applyAlignment="1">
      <alignment horizontal="center" vertical="center"/>
    </xf>
    <xf numFmtId="0" fontId="9" fillId="3" borderId="14" xfId="0" applyFont="1" applyFill="1" applyBorder="1" applyAlignment="1">
      <alignment horizontal="center" vertical="center"/>
    </xf>
    <xf numFmtId="0" fontId="9" fillId="2" borderId="3" xfId="0" applyFont="1" applyFill="1" applyBorder="1" applyAlignment="1">
      <alignment vertical="center" wrapText="1"/>
    </xf>
    <xf numFmtId="0" fontId="9" fillId="2" borderId="4" xfId="0" applyFont="1" applyFill="1" applyBorder="1" applyAlignment="1">
      <alignment horizontal="center" vertical="center"/>
    </xf>
    <xf numFmtId="9" fontId="9" fillId="2" borderId="4"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9" fillId="3" borderId="3" xfId="0" applyFont="1" applyFill="1" applyBorder="1" applyAlignment="1">
      <alignment vertical="center" wrapText="1"/>
    </xf>
    <xf numFmtId="0" fontId="9" fillId="3" borderId="4" xfId="0" applyFont="1" applyFill="1" applyBorder="1" applyAlignment="1">
      <alignment horizontal="center" vertical="center"/>
    </xf>
    <xf numFmtId="9" fontId="9" fillId="3" borderId="6" xfId="2" applyFont="1" applyFill="1" applyBorder="1" applyAlignment="1">
      <alignment horizontal="center" vertical="center"/>
    </xf>
    <xf numFmtId="0" fontId="9" fillId="3" borderId="5" xfId="0" applyFont="1" applyFill="1" applyBorder="1" applyAlignment="1">
      <alignment horizontal="center" vertical="center"/>
    </xf>
    <xf numFmtId="0" fontId="9" fillId="2" borderId="17" xfId="0" applyFont="1" applyFill="1" applyBorder="1" applyAlignment="1">
      <alignment vertical="center" wrapText="1"/>
    </xf>
    <xf numFmtId="0" fontId="9" fillId="2" borderId="18" xfId="0" applyFont="1" applyFill="1" applyBorder="1" applyAlignment="1">
      <alignment horizontal="center" vertical="center"/>
    </xf>
    <xf numFmtId="9" fontId="9" fillId="2" borderId="18" xfId="0" applyNumberFormat="1" applyFont="1" applyFill="1" applyBorder="1" applyAlignment="1">
      <alignment horizontal="center" vertical="center"/>
    </xf>
    <xf numFmtId="0" fontId="9" fillId="2" borderId="20" xfId="0" applyFont="1" applyFill="1" applyBorder="1" applyAlignment="1">
      <alignment horizontal="center" vertical="center"/>
    </xf>
    <xf numFmtId="0" fontId="9" fillId="3" borderId="15" xfId="0" applyFont="1" applyFill="1" applyBorder="1" applyAlignment="1">
      <alignment vertical="center" wrapText="1"/>
    </xf>
    <xf numFmtId="0" fontId="9" fillId="3" borderId="21" xfId="0" applyFont="1" applyFill="1" applyBorder="1" applyAlignment="1">
      <alignment horizontal="center" vertical="center"/>
    </xf>
    <xf numFmtId="9" fontId="9" fillId="3" borderId="22" xfId="0" applyNumberFormat="1" applyFont="1" applyFill="1" applyBorder="1" applyAlignment="1">
      <alignment horizontal="center" vertical="center"/>
    </xf>
    <xf numFmtId="9" fontId="9" fillId="3" borderId="6" xfId="0" applyNumberFormat="1" applyFont="1" applyFill="1" applyBorder="1" applyAlignment="1">
      <alignment horizontal="center" vertical="center"/>
    </xf>
    <xf numFmtId="9" fontId="9" fillId="3" borderId="22" xfId="2"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vertical="center" wrapText="1"/>
    </xf>
    <xf numFmtId="0" fontId="9" fillId="3" borderId="18" xfId="0" applyFont="1" applyFill="1" applyBorder="1" applyAlignment="1">
      <alignment horizontal="center" vertical="center"/>
    </xf>
    <xf numFmtId="9" fontId="9" fillId="3" borderId="19" xfId="2" applyFont="1" applyFill="1" applyBorder="1" applyAlignment="1">
      <alignment horizontal="center" vertical="center"/>
    </xf>
    <xf numFmtId="0" fontId="9" fillId="3" borderId="20" xfId="0" applyFont="1" applyFill="1" applyBorder="1" applyAlignment="1">
      <alignment horizontal="center" vertical="center"/>
    </xf>
    <xf numFmtId="0" fontId="9" fillId="2" borderId="15" xfId="0" applyFont="1" applyFill="1" applyBorder="1" applyAlignment="1">
      <alignment vertical="center" wrapText="1"/>
    </xf>
    <xf numFmtId="0" fontId="9" fillId="2" borderId="21" xfId="0" applyFont="1" applyFill="1" applyBorder="1" applyAlignment="1">
      <alignment horizontal="center" vertical="center"/>
    </xf>
    <xf numFmtId="9" fontId="9" fillId="2" borderId="22" xfId="2" applyFont="1" applyFill="1" applyBorder="1" applyAlignment="1">
      <alignment horizontal="center" vertical="center"/>
    </xf>
    <xf numFmtId="0" fontId="9" fillId="2" borderId="16" xfId="0" applyFont="1" applyFill="1" applyBorder="1" applyAlignment="1">
      <alignment horizontal="center" vertical="center"/>
    </xf>
    <xf numFmtId="9" fontId="9" fillId="2" borderId="6" xfId="2" applyFont="1" applyFill="1" applyBorder="1" applyAlignment="1">
      <alignment horizontal="center" vertical="center"/>
    </xf>
    <xf numFmtId="9" fontId="9" fillId="3" borderId="19" xfId="0" applyNumberFormat="1" applyFont="1" applyFill="1" applyBorder="1" applyAlignment="1">
      <alignment horizontal="center" vertical="center"/>
    </xf>
    <xf numFmtId="9" fontId="9" fillId="2" borderId="22" xfId="0" applyNumberFormat="1" applyFont="1" applyFill="1" applyBorder="1" applyAlignment="1">
      <alignment horizontal="center" vertical="center"/>
    </xf>
    <xf numFmtId="9" fontId="9" fillId="2" borderId="6" xfId="0" applyNumberFormat="1" applyFont="1" applyFill="1" applyBorder="1" applyAlignment="1">
      <alignment horizontal="center" vertical="center"/>
    </xf>
    <xf numFmtId="9" fontId="9" fillId="2" borderId="19" xfId="2" applyFont="1" applyFill="1" applyBorder="1" applyAlignment="1">
      <alignment horizontal="center" vertical="center"/>
    </xf>
    <xf numFmtId="9" fontId="9" fillId="2" borderId="19" xfId="0" applyNumberFormat="1" applyFont="1" applyFill="1" applyBorder="1" applyAlignment="1">
      <alignment horizontal="center" vertical="center"/>
    </xf>
    <xf numFmtId="0" fontId="15" fillId="3" borderId="4" xfId="0" applyFont="1" applyFill="1" applyBorder="1"/>
    <xf numFmtId="165" fontId="6" fillId="2" borderId="26" xfId="1" applyNumberFormat="1" applyFont="1" applyFill="1" applyBorder="1" applyAlignment="1">
      <alignment horizontal="center" vertical="top"/>
    </xf>
    <xf numFmtId="165" fontId="7" fillId="5" borderId="2" xfId="1" applyNumberFormat="1" applyFont="1" applyFill="1" applyBorder="1" applyAlignment="1">
      <alignment horizontal="center" vertical="center"/>
    </xf>
    <xf numFmtId="165" fontId="7" fillId="0" borderId="0" xfId="1" applyNumberFormat="1" applyFont="1" applyAlignment="1">
      <alignment horizontal="center"/>
    </xf>
    <xf numFmtId="165" fontId="6" fillId="11" borderId="1" xfId="1" applyNumberFormat="1" applyFont="1" applyFill="1" applyBorder="1" applyAlignment="1">
      <alignment horizontal="center" vertical="top"/>
    </xf>
    <xf numFmtId="165" fontId="7" fillId="11" borderId="4" xfId="1" applyNumberFormat="1" applyFont="1" applyFill="1" applyBorder="1" applyAlignment="1">
      <alignment horizontal="left" vertical="center"/>
    </xf>
    <xf numFmtId="165" fontId="6" fillId="9" borderId="1" xfId="1" applyNumberFormat="1" applyFont="1" applyFill="1" applyBorder="1" applyAlignment="1">
      <alignment horizontal="center" vertical="top"/>
    </xf>
    <xf numFmtId="165" fontId="7" fillId="9" borderId="4" xfId="1" applyNumberFormat="1" applyFont="1" applyFill="1" applyBorder="1" applyAlignment="1">
      <alignment horizontal="left" vertical="center"/>
    </xf>
    <xf numFmtId="165" fontId="6" fillId="10" borderId="1" xfId="1" applyNumberFormat="1" applyFont="1" applyFill="1" applyBorder="1" applyAlignment="1">
      <alignment horizontal="center" vertical="top"/>
    </xf>
    <xf numFmtId="165" fontId="7" fillId="10" borderId="4" xfId="1" applyNumberFormat="1" applyFont="1" applyFill="1" applyBorder="1" applyAlignment="1">
      <alignment horizontal="left" vertical="center"/>
    </xf>
    <xf numFmtId="165" fontId="6" fillId="7" borderId="1" xfId="1" applyNumberFormat="1" applyFont="1" applyFill="1" applyBorder="1" applyAlignment="1">
      <alignment horizontal="center" vertical="top"/>
    </xf>
    <xf numFmtId="165" fontId="7" fillId="7" borderId="4" xfId="1" applyNumberFormat="1" applyFont="1" applyFill="1" applyBorder="1" applyAlignment="1">
      <alignment horizontal="left" vertical="center"/>
    </xf>
    <xf numFmtId="0" fontId="0" fillId="0" borderId="0" xfId="0" applyAlignment="1">
      <alignment horizontal="center"/>
    </xf>
    <xf numFmtId="6" fontId="0" fillId="0" borderId="0" xfId="0" applyNumberFormat="1" applyAlignment="1">
      <alignment horizontal="center"/>
    </xf>
    <xf numFmtId="0" fontId="0" fillId="0" borderId="0" xfId="0" applyAlignment="1">
      <alignment horizontal="left"/>
    </xf>
    <xf numFmtId="0" fontId="7" fillId="7" borderId="0" xfId="0" applyFont="1" applyFill="1" applyBorder="1" applyAlignment="1">
      <alignment horizontal="left" vertical="center"/>
    </xf>
    <xf numFmtId="0" fontId="0" fillId="0" borderId="4" xfId="0" applyBorder="1"/>
    <xf numFmtId="0" fontId="0" fillId="0" borderId="0" xfId="0" applyBorder="1"/>
    <xf numFmtId="0" fontId="13" fillId="3" borderId="20" xfId="0" applyFont="1" applyFill="1" applyBorder="1" applyAlignment="1">
      <alignment horizontal="center" vertical="center"/>
    </xf>
    <xf numFmtId="0" fontId="13" fillId="3" borderId="32" xfId="0" applyFont="1" applyFill="1" applyBorder="1" applyAlignment="1">
      <alignment vertical="center"/>
    </xf>
    <xf numFmtId="0" fontId="13" fillId="3" borderId="18" xfId="0" applyFont="1" applyFill="1" applyBorder="1" applyAlignment="1">
      <alignment vertical="center"/>
    </xf>
    <xf numFmtId="0" fontId="14" fillId="3" borderId="0" xfId="0" applyFont="1" applyFill="1" applyAlignment="1">
      <alignment vertical="center"/>
    </xf>
    <xf numFmtId="0" fontId="13" fillId="3" borderId="16" xfId="0" applyFont="1" applyFill="1" applyBorder="1" applyAlignment="1">
      <alignment horizontal="center"/>
    </xf>
    <xf numFmtId="0" fontId="15" fillId="3" borderId="33" xfId="0" applyFont="1" applyFill="1" applyBorder="1"/>
    <xf numFmtId="0" fontId="15" fillId="3" borderId="21" xfId="0" applyFont="1" applyFill="1" applyBorder="1"/>
    <xf numFmtId="0" fontId="3" fillId="3" borderId="0" xfId="0" applyFont="1" applyFill="1"/>
    <xf numFmtId="0" fontId="13" fillId="3" borderId="5" xfId="0" applyFont="1" applyFill="1" applyBorder="1" applyAlignment="1">
      <alignment horizontal="center"/>
    </xf>
    <xf numFmtId="0" fontId="15" fillId="3" borderId="25" xfId="0" applyFont="1" applyFill="1" applyBorder="1"/>
    <xf numFmtId="0" fontId="3" fillId="3" borderId="0" xfId="0" applyFont="1" applyFill="1" applyAlignment="1">
      <alignment horizontal="center"/>
    </xf>
    <xf numFmtId="0" fontId="16" fillId="2" borderId="23" xfId="0" applyFont="1" applyFill="1" applyBorder="1" applyAlignment="1">
      <alignment horizontal="center" vertical="center"/>
    </xf>
    <xf numFmtId="0" fontId="16" fillId="2" borderId="23" xfId="0" applyFont="1" applyFill="1" applyBorder="1" applyAlignment="1">
      <alignment vertical="center"/>
    </xf>
    <xf numFmtId="0" fontId="0" fillId="0" borderId="0" xfId="0" applyAlignment="1">
      <alignment vertical="center"/>
    </xf>
    <xf numFmtId="0" fontId="0" fillId="0" borderId="4" xfId="0" applyBorder="1" applyAlignment="1">
      <alignment horizontal="center" vertical="center"/>
    </xf>
    <xf numFmtId="0" fontId="0" fillId="0" borderId="4" xfId="0" applyBorder="1" applyAlignment="1">
      <alignment vertical="center"/>
    </xf>
    <xf numFmtId="165" fontId="0" fillId="8" borderId="4" xfId="0" applyNumberFormat="1" applyFill="1" applyBorder="1" applyAlignment="1">
      <alignment horizontal="center" vertical="center"/>
    </xf>
    <xf numFmtId="165" fontId="0" fillId="0" borderId="4" xfId="0" applyNumberFormat="1" applyBorder="1" applyAlignment="1">
      <alignment horizontal="center" vertical="center"/>
    </xf>
    <xf numFmtId="0" fontId="0" fillId="0" borderId="0" xfId="0" applyAlignment="1">
      <alignment horizontal="center" vertical="center"/>
    </xf>
    <xf numFmtId="0" fontId="17" fillId="0" borderId="21" xfId="0" applyFont="1" applyBorder="1" applyAlignment="1">
      <alignment horizontal="center" vertical="center"/>
    </xf>
    <xf numFmtId="0" fontId="17" fillId="0" borderId="21" xfId="0" applyFont="1" applyBorder="1" applyAlignment="1">
      <alignment vertical="center"/>
    </xf>
    <xf numFmtId="165" fontId="17" fillId="8" borderId="21" xfId="0" applyNumberFormat="1" applyFont="1" applyFill="1" applyBorder="1" applyAlignment="1">
      <alignment horizontal="center" vertical="center"/>
    </xf>
    <xf numFmtId="165" fontId="17" fillId="0" borderId="21" xfId="0" applyNumberFormat="1" applyFont="1" applyBorder="1" applyAlignment="1">
      <alignment horizontal="center" vertical="center"/>
    </xf>
    <xf numFmtId="0" fontId="17" fillId="0" borderId="0" xfId="0" applyFont="1" applyAlignment="1">
      <alignment vertical="center"/>
    </xf>
    <xf numFmtId="0" fontId="0" fillId="0" borderId="21" xfId="0" applyBorder="1" applyAlignment="1">
      <alignment horizontal="center" vertical="center"/>
    </xf>
    <xf numFmtId="0" fontId="0" fillId="0" borderId="21" xfId="0" applyBorder="1" applyAlignment="1">
      <alignment vertical="center"/>
    </xf>
    <xf numFmtId="165" fontId="0" fillId="8" borderId="21" xfId="0" applyNumberFormat="1" applyFill="1" applyBorder="1" applyAlignment="1">
      <alignment horizontal="center" vertical="center"/>
    </xf>
    <xf numFmtId="165" fontId="0" fillId="0" borderId="21" xfId="0" applyNumberFormat="1" applyBorder="1" applyAlignment="1">
      <alignment horizontal="center" vertical="center"/>
    </xf>
    <xf numFmtId="0" fontId="18" fillId="0" borderId="4" xfId="0" applyFont="1" applyBorder="1" applyAlignment="1">
      <alignment horizontal="center" vertical="center"/>
    </xf>
    <xf numFmtId="0" fontId="18" fillId="0" borderId="4" xfId="0" applyFont="1" applyBorder="1" applyAlignment="1">
      <alignment vertical="center"/>
    </xf>
    <xf numFmtId="165" fontId="18" fillId="8" borderId="4" xfId="0" applyNumberFormat="1" applyFont="1" applyFill="1" applyBorder="1" applyAlignment="1">
      <alignment horizontal="center" vertical="center"/>
    </xf>
    <xf numFmtId="165" fontId="18" fillId="0" borderId="4"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165" fontId="18" fillId="8" borderId="23" xfId="0" applyNumberFormat="1" applyFont="1" applyFill="1" applyBorder="1" applyAlignment="1">
      <alignment horizontal="center" vertical="center"/>
    </xf>
    <xf numFmtId="165" fontId="18" fillId="0" borderId="23" xfId="0" applyNumberFormat="1" applyFont="1" applyBorder="1" applyAlignment="1">
      <alignment horizontal="center" vertical="center"/>
    </xf>
  </cellXfs>
  <cellStyles count="3">
    <cellStyle name="Currency" xfId="1" builtinId="4"/>
    <cellStyle name="Normal" xfId="0" builtinId="0"/>
    <cellStyle name="Percent" xfId="2" builtinId="5"/>
  </cellStyles>
  <dxfs count="4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000EE"/>
      <color rgb="FF6600FF"/>
      <color rgb="FF0062AC"/>
      <color rgb="FF00487E"/>
      <color rgb="FF009900"/>
      <color rgb="FF006C00"/>
      <color rgb="FF66FF33"/>
      <color rgb="FF66FFFF"/>
      <color rgb="FF99FF3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A</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13"/>
            <c:invertIfNegative val="0"/>
            <c:bubble3D val="0"/>
            <c:extLst>
              <c:ext xmlns:c16="http://schemas.microsoft.com/office/drawing/2014/chart" uri="{C3380CC4-5D6E-409C-BE32-E72D297353CC}">
                <c16:uniqueId val="{00000000-DA8B-482C-8310-A29D9A464AD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TOTALS!$D$3:$D$19</c:f>
              <c:strCache>
                <c:ptCount val="17"/>
                <c:pt idx="0">
                  <c:v>Brooks Koepka</c:v>
                </c:pt>
                <c:pt idx="1">
                  <c:v>Cameron Smith</c:v>
                </c:pt>
                <c:pt idx="2">
                  <c:v>Cameron Young</c:v>
                </c:pt>
                <c:pt idx="3">
                  <c:v>Collin Morikawa</c:v>
                </c:pt>
                <c:pt idx="4">
                  <c:v>Dustin Johnson</c:v>
                </c:pt>
                <c:pt idx="5">
                  <c:v>Jon Rahm</c:v>
                </c:pt>
                <c:pt idx="6">
                  <c:v>Jordan Spieth</c:v>
                </c:pt>
                <c:pt idx="7">
                  <c:v>Justin Thomas</c:v>
                </c:pt>
                <c:pt idx="8">
                  <c:v>Matthew Fitzpatrick</c:v>
                </c:pt>
                <c:pt idx="9">
                  <c:v>Max Homa</c:v>
                </c:pt>
                <c:pt idx="10">
                  <c:v>Patrick Cantlay</c:v>
                </c:pt>
                <c:pt idx="11">
                  <c:v>Rory McIlroy</c:v>
                </c:pt>
                <c:pt idx="12">
                  <c:v>Sam Burns</c:v>
                </c:pt>
                <c:pt idx="13">
                  <c:v>Scottie Scheffler</c:v>
                </c:pt>
                <c:pt idx="14">
                  <c:v>Tony Finau</c:v>
                </c:pt>
                <c:pt idx="15">
                  <c:v>Viktor Hovland</c:v>
                </c:pt>
                <c:pt idx="16">
                  <c:v>Xander Schauffele</c:v>
                </c:pt>
              </c:strCache>
            </c:strRef>
          </c:cat>
          <c:val>
            <c:numRef>
              <c:f>TOTALS!$E$3:$E$19</c:f>
              <c:numCache>
                <c:formatCode>General</c:formatCode>
                <c:ptCount val="17"/>
                <c:pt idx="0">
                  <c:v>29</c:v>
                </c:pt>
                <c:pt idx="1">
                  <c:v>10</c:v>
                </c:pt>
                <c:pt idx="2">
                  <c:v>10</c:v>
                </c:pt>
                <c:pt idx="3">
                  <c:v>6</c:v>
                </c:pt>
                <c:pt idx="4">
                  <c:v>8</c:v>
                </c:pt>
                <c:pt idx="5">
                  <c:v>65</c:v>
                </c:pt>
                <c:pt idx="6">
                  <c:v>3</c:v>
                </c:pt>
                <c:pt idx="7">
                  <c:v>7</c:v>
                </c:pt>
                <c:pt idx="8">
                  <c:v>2</c:v>
                </c:pt>
                <c:pt idx="9">
                  <c:v>7</c:v>
                </c:pt>
                <c:pt idx="10">
                  <c:v>23</c:v>
                </c:pt>
                <c:pt idx="11">
                  <c:v>18</c:v>
                </c:pt>
                <c:pt idx="12">
                  <c:v>1</c:v>
                </c:pt>
                <c:pt idx="13">
                  <c:v>61</c:v>
                </c:pt>
                <c:pt idx="14">
                  <c:v>13</c:v>
                </c:pt>
                <c:pt idx="15">
                  <c:v>7</c:v>
                </c:pt>
                <c:pt idx="16">
                  <c:v>42</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B</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24"/>
            <c:invertIfNegative val="0"/>
            <c:bubble3D val="0"/>
            <c:extLst>
              <c:ext xmlns:c16="http://schemas.microsoft.com/office/drawing/2014/chart" uri="{C3380CC4-5D6E-409C-BE32-E72D297353CC}">
                <c16:uniqueId val="{00000000-ECCF-4BF8-B0FF-FA2CEDDCDB0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TOTALS!$D$20:$D$49</c:f>
              <c:strCache>
                <c:ptCount val="30"/>
                <c:pt idx="0">
                  <c:v>Abraham Ancer</c:v>
                </c:pt>
                <c:pt idx="1">
                  <c:v>Adam Scott</c:v>
                </c:pt>
                <c:pt idx="2">
                  <c:v>Bryson DeChambeau</c:v>
                </c:pt>
                <c:pt idx="3">
                  <c:v>Chris Kirk</c:v>
                </c:pt>
                <c:pt idx="4">
                  <c:v>Corey Conners</c:v>
                </c:pt>
                <c:pt idx="5">
                  <c:v>Davis Riley</c:v>
                </c:pt>
                <c:pt idx="6">
                  <c:v>Harris English</c:v>
                </c:pt>
                <c:pt idx="7">
                  <c:v>Hideki Matsuyama</c:v>
                </c:pt>
                <c:pt idx="8">
                  <c:v>Jason Day</c:v>
                </c:pt>
                <c:pt idx="9">
                  <c:v>Joaquín Niemann</c:v>
                </c:pt>
                <c:pt idx="10">
                  <c:v>Justin Rose</c:v>
                </c:pt>
                <c:pt idx="11">
                  <c:v>Keegan Bradley</c:v>
                </c:pt>
                <c:pt idx="12">
                  <c:v>Matt Kuchar</c:v>
                </c:pt>
                <c:pt idx="13">
                  <c:v>Min Woo Lee</c:v>
                </c:pt>
                <c:pt idx="14">
                  <c:v>Mito Pereira</c:v>
                </c:pt>
                <c:pt idx="15">
                  <c:v>Patrick Reed</c:v>
                </c:pt>
                <c:pt idx="16">
                  <c:v>Paul Casey</c:v>
                </c:pt>
                <c:pt idx="17">
                  <c:v>Phil Mickelson</c:v>
                </c:pt>
                <c:pt idx="18">
                  <c:v>Rickie Fowler</c:v>
                </c:pt>
                <c:pt idx="19">
                  <c:v>Russell Henley</c:v>
                </c:pt>
                <c:pt idx="20">
                  <c:v>Sahith Theegala</c:v>
                </c:pt>
                <c:pt idx="21">
                  <c:v>Séamus Power</c:v>
                </c:pt>
                <c:pt idx="22">
                  <c:v>Shane Lowry</c:v>
                </c:pt>
                <c:pt idx="23">
                  <c:v>Si Woo Kim</c:v>
                </c:pt>
                <c:pt idx="24">
                  <c:v>Sungjae Im</c:v>
                </c:pt>
                <c:pt idx="25">
                  <c:v>Talor Gooch</c:v>
                </c:pt>
                <c:pt idx="26">
                  <c:v>Tom Kim</c:v>
                </c:pt>
                <c:pt idx="27">
                  <c:v>Tommy Fleetwood</c:v>
                </c:pt>
                <c:pt idx="28">
                  <c:v>Tyrrell Hatton</c:v>
                </c:pt>
                <c:pt idx="29">
                  <c:v>Wyndham Clark</c:v>
                </c:pt>
              </c:strCache>
            </c:strRef>
          </c:cat>
          <c:val>
            <c:numRef>
              <c:f>TOTALS!$E$20:$E$49</c:f>
              <c:numCache>
                <c:formatCode>General</c:formatCode>
                <c:ptCount val="30"/>
                <c:pt idx="0">
                  <c:v>1</c:v>
                </c:pt>
                <c:pt idx="1">
                  <c:v>15</c:v>
                </c:pt>
                <c:pt idx="2">
                  <c:v>1</c:v>
                </c:pt>
                <c:pt idx="3">
                  <c:v>4</c:v>
                </c:pt>
                <c:pt idx="4">
                  <c:v>4</c:v>
                </c:pt>
                <c:pt idx="5">
                  <c:v>0</c:v>
                </c:pt>
                <c:pt idx="6">
                  <c:v>4</c:v>
                </c:pt>
                <c:pt idx="7">
                  <c:v>12</c:v>
                </c:pt>
                <c:pt idx="8">
                  <c:v>53</c:v>
                </c:pt>
                <c:pt idx="9">
                  <c:v>8</c:v>
                </c:pt>
                <c:pt idx="10">
                  <c:v>4</c:v>
                </c:pt>
                <c:pt idx="11">
                  <c:v>6</c:v>
                </c:pt>
                <c:pt idx="12">
                  <c:v>0</c:v>
                </c:pt>
                <c:pt idx="13">
                  <c:v>0</c:v>
                </c:pt>
                <c:pt idx="14">
                  <c:v>2</c:v>
                </c:pt>
                <c:pt idx="15">
                  <c:v>8</c:v>
                </c:pt>
                <c:pt idx="16">
                  <c:v>0</c:v>
                </c:pt>
                <c:pt idx="17">
                  <c:v>4</c:v>
                </c:pt>
                <c:pt idx="18">
                  <c:v>15</c:v>
                </c:pt>
                <c:pt idx="19">
                  <c:v>3</c:v>
                </c:pt>
                <c:pt idx="20">
                  <c:v>12</c:v>
                </c:pt>
                <c:pt idx="21">
                  <c:v>0</c:v>
                </c:pt>
                <c:pt idx="22">
                  <c:v>9</c:v>
                </c:pt>
                <c:pt idx="23">
                  <c:v>3</c:v>
                </c:pt>
                <c:pt idx="24">
                  <c:v>57</c:v>
                </c:pt>
                <c:pt idx="25">
                  <c:v>7</c:v>
                </c:pt>
                <c:pt idx="26">
                  <c:v>4</c:v>
                </c:pt>
                <c:pt idx="27">
                  <c:v>15</c:v>
                </c:pt>
                <c:pt idx="28">
                  <c:v>53</c:v>
                </c:pt>
                <c:pt idx="29">
                  <c:v>8</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C</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17"/>
            <c:invertIfNegative val="0"/>
            <c:bubble3D val="0"/>
            <c:extLst>
              <c:ext xmlns:c16="http://schemas.microsoft.com/office/drawing/2014/chart" uri="{C3380CC4-5D6E-409C-BE32-E72D297353CC}">
                <c16:uniqueId val="{00000000-A9D0-4FB1-B426-CC3090D270E4}"/>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TOTALS!$D$50:$D$85</c:f>
              <c:strCache>
                <c:ptCount val="36"/>
                <c:pt idx="0">
                  <c:v>Aaron Wise</c:v>
                </c:pt>
                <c:pt idx="1">
                  <c:v>Adam Hadwin</c:v>
                </c:pt>
                <c:pt idx="2">
                  <c:v>Adam Svensson</c:v>
                </c:pt>
                <c:pt idx="3">
                  <c:v>Adrian Meronk</c:v>
                </c:pt>
                <c:pt idx="4">
                  <c:v>Andrew Putnam</c:v>
                </c:pt>
                <c:pt idx="5">
                  <c:v>Anirban Lahiri</c:v>
                </c:pt>
                <c:pt idx="6">
                  <c:v>Billy Horschel</c:v>
                </c:pt>
                <c:pt idx="7">
                  <c:v>Brandon Wu</c:v>
                </c:pt>
                <c:pt idx="8">
                  <c:v>Brendan Steele</c:v>
                </c:pt>
                <c:pt idx="9">
                  <c:v>Brian Harman</c:v>
                </c:pt>
                <c:pt idx="10">
                  <c:v>Callum Shinkwin</c:v>
                </c:pt>
                <c:pt idx="11">
                  <c:v>Cameron Davis</c:v>
                </c:pt>
                <c:pt idx="12">
                  <c:v>Christiaan Bezuidenhout</c:v>
                </c:pt>
                <c:pt idx="13">
                  <c:v>Danny Willett</c:v>
                </c:pt>
                <c:pt idx="14">
                  <c:v>Denny McCarthy</c:v>
                </c:pt>
                <c:pt idx="15">
                  <c:v>Emiliano Grillo</c:v>
                </c:pt>
                <c:pt idx="16">
                  <c:v>Francesco Molinari</c:v>
                </c:pt>
                <c:pt idx="17">
                  <c:v>Gary Woodland</c:v>
                </c:pt>
                <c:pt idx="18">
                  <c:v>Harold Varner</c:v>
                </c:pt>
                <c:pt idx="19">
                  <c:v>J.T. Poston</c:v>
                </c:pt>
                <c:pt idx="20">
                  <c:v>Jimmy Walker</c:v>
                </c:pt>
                <c:pt idx="21">
                  <c:v>K.H. Lee</c:v>
                </c:pt>
                <c:pt idx="22">
                  <c:v>Keith Mitchell</c:v>
                </c:pt>
                <c:pt idx="23">
                  <c:v>Kurt Kitayama</c:v>
                </c:pt>
                <c:pt idx="24">
                  <c:v>Lucas Herbert</c:v>
                </c:pt>
                <c:pt idx="25">
                  <c:v>Mackenzie Hughes</c:v>
                </c:pt>
                <c:pt idx="26">
                  <c:v>Patrick Rodgers</c:v>
                </c:pt>
                <c:pt idx="27">
                  <c:v>Robert MacIntyre</c:v>
                </c:pt>
                <c:pt idx="28">
                  <c:v>Ryan Fox</c:v>
                </c:pt>
                <c:pt idx="29">
                  <c:v>Scott Stallings</c:v>
                </c:pt>
                <c:pt idx="30">
                  <c:v>Sepp Straka</c:v>
                </c:pt>
                <c:pt idx="31">
                  <c:v>Taylor Montgomery</c:v>
                </c:pt>
                <c:pt idx="32">
                  <c:v>Taylor Moore</c:v>
                </c:pt>
                <c:pt idx="33">
                  <c:v>Thorbjørn Olesen</c:v>
                </c:pt>
                <c:pt idx="34">
                  <c:v>Tom Hoge</c:v>
                </c:pt>
                <c:pt idx="35">
                  <c:v>Webb Simpson</c:v>
                </c:pt>
              </c:strCache>
            </c:strRef>
          </c:cat>
          <c:val>
            <c:numRef>
              <c:f>TOTALS!$E$50:$E$85</c:f>
              <c:numCache>
                <c:formatCode>General</c:formatCode>
                <c:ptCount val="36"/>
                <c:pt idx="0">
                  <c:v>6</c:v>
                </c:pt>
                <c:pt idx="1">
                  <c:v>4</c:v>
                </c:pt>
                <c:pt idx="2">
                  <c:v>3</c:v>
                </c:pt>
                <c:pt idx="3">
                  <c:v>18</c:v>
                </c:pt>
                <c:pt idx="4">
                  <c:v>0</c:v>
                </c:pt>
                <c:pt idx="5">
                  <c:v>2</c:v>
                </c:pt>
                <c:pt idx="6">
                  <c:v>9</c:v>
                </c:pt>
                <c:pt idx="7">
                  <c:v>1</c:v>
                </c:pt>
                <c:pt idx="8">
                  <c:v>5</c:v>
                </c:pt>
                <c:pt idx="9">
                  <c:v>4</c:v>
                </c:pt>
                <c:pt idx="10">
                  <c:v>0</c:v>
                </c:pt>
                <c:pt idx="11">
                  <c:v>7</c:v>
                </c:pt>
                <c:pt idx="12">
                  <c:v>8</c:v>
                </c:pt>
                <c:pt idx="13">
                  <c:v>2</c:v>
                </c:pt>
                <c:pt idx="14">
                  <c:v>17</c:v>
                </c:pt>
                <c:pt idx="15">
                  <c:v>9</c:v>
                </c:pt>
                <c:pt idx="16">
                  <c:v>0</c:v>
                </c:pt>
                <c:pt idx="17">
                  <c:v>57</c:v>
                </c:pt>
                <c:pt idx="18">
                  <c:v>9</c:v>
                </c:pt>
                <c:pt idx="19">
                  <c:v>4</c:v>
                </c:pt>
                <c:pt idx="20">
                  <c:v>4</c:v>
                </c:pt>
                <c:pt idx="21">
                  <c:v>7</c:v>
                </c:pt>
                <c:pt idx="22">
                  <c:v>29</c:v>
                </c:pt>
                <c:pt idx="23">
                  <c:v>4</c:v>
                </c:pt>
                <c:pt idx="24">
                  <c:v>7</c:v>
                </c:pt>
                <c:pt idx="25">
                  <c:v>6</c:v>
                </c:pt>
                <c:pt idx="26">
                  <c:v>2</c:v>
                </c:pt>
                <c:pt idx="27">
                  <c:v>2</c:v>
                </c:pt>
                <c:pt idx="28">
                  <c:v>2</c:v>
                </c:pt>
                <c:pt idx="29">
                  <c:v>1</c:v>
                </c:pt>
                <c:pt idx="30">
                  <c:v>1</c:v>
                </c:pt>
                <c:pt idx="31">
                  <c:v>9</c:v>
                </c:pt>
                <c:pt idx="32">
                  <c:v>36</c:v>
                </c:pt>
                <c:pt idx="33">
                  <c:v>11</c:v>
                </c:pt>
                <c:pt idx="34">
                  <c:v>21</c:v>
                </c:pt>
                <c:pt idx="35">
                  <c:v>5</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D</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10"/>
            <c:invertIfNegative val="0"/>
            <c:bubble3D val="0"/>
            <c:extLst>
              <c:ext xmlns:c16="http://schemas.microsoft.com/office/drawing/2014/chart" uri="{C3380CC4-5D6E-409C-BE32-E72D297353CC}">
                <c16:uniqueId val="{00000001-3793-4336-8146-46F7845967DE}"/>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TOTALS!$I$3:$I$38</c:f>
              <c:strCache>
                <c:ptCount val="36"/>
                <c:pt idx="0">
                  <c:v>Adam Schenk</c:v>
                </c:pt>
                <c:pt idx="1">
                  <c:v>Adri Arnaus</c:v>
                </c:pt>
                <c:pt idx="2">
                  <c:v>Adrián Otaegui</c:v>
                </c:pt>
                <c:pt idx="3">
                  <c:v>Alex Norén</c:v>
                </c:pt>
                <c:pt idx="4">
                  <c:v>Alex Smalley</c:v>
                </c:pt>
                <c:pt idx="5">
                  <c:v>Beau Hossler</c:v>
                </c:pt>
                <c:pt idx="6">
                  <c:v>Ben Taylor</c:v>
                </c:pt>
                <c:pt idx="7">
                  <c:v>Brendon Todd</c:v>
                </c:pt>
                <c:pt idx="8">
                  <c:v>Chez Reavie</c:v>
                </c:pt>
                <c:pt idx="9">
                  <c:v>Davis Thompson</c:v>
                </c:pt>
                <c:pt idx="10">
                  <c:v>Dean Burmester</c:v>
                </c:pt>
                <c:pt idx="11">
                  <c:v>Hayden Buckley</c:v>
                </c:pt>
                <c:pt idx="12">
                  <c:v>J.J. Spaun</c:v>
                </c:pt>
                <c:pt idx="13">
                  <c:v>Jason Dufner</c:v>
                </c:pt>
                <c:pt idx="14">
                  <c:v>Joel Dahmen</c:v>
                </c:pt>
                <c:pt idx="15">
                  <c:v>Jordan Smith</c:v>
                </c:pt>
                <c:pt idx="16">
                  <c:v>Kazuki Higa</c:v>
                </c:pt>
                <c:pt idx="17">
                  <c:v>Kevin Kisner</c:v>
                </c:pt>
                <c:pt idx="18">
                  <c:v>Lee Hodges</c:v>
                </c:pt>
                <c:pt idx="19">
                  <c:v>Luke Donald</c:v>
                </c:pt>
                <c:pt idx="20">
                  <c:v>Martin Kaymer</c:v>
                </c:pt>
                <c:pt idx="21">
                  <c:v>Matt Wallace</c:v>
                </c:pt>
                <c:pt idx="22">
                  <c:v>Maverick McNealy</c:v>
                </c:pt>
                <c:pt idx="23">
                  <c:v>Nick Hardy</c:v>
                </c:pt>
                <c:pt idx="24">
                  <c:v>Nick Taylor</c:v>
                </c:pt>
                <c:pt idx="25">
                  <c:v>Nico Echavarria</c:v>
                </c:pt>
                <c:pt idx="26">
                  <c:v>Nicolai Højgaard</c:v>
                </c:pt>
                <c:pt idx="27">
                  <c:v>Pablo Larrazábal</c:v>
                </c:pt>
                <c:pt idx="28">
                  <c:v>Pádraig Harrington</c:v>
                </c:pt>
                <c:pt idx="29">
                  <c:v>Rasmus Højgaard</c:v>
                </c:pt>
                <c:pt idx="30">
                  <c:v>Rikuya Hoshino</c:v>
                </c:pt>
                <c:pt idx="31">
                  <c:v>Sadom Kaewkanjana</c:v>
                </c:pt>
                <c:pt idx="32">
                  <c:v>Thomas Detry</c:v>
                </c:pt>
                <c:pt idx="33">
                  <c:v>Thomas Pieters</c:v>
                </c:pt>
                <c:pt idx="34">
                  <c:v>Trey Mullinax</c:v>
                </c:pt>
                <c:pt idx="35">
                  <c:v>Zach Johnson</c:v>
                </c:pt>
              </c:strCache>
            </c:strRef>
          </c:cat>
          <c:val>
            <c:numRef>
              <c:f>TOTALS!$J$3:$J$38</c:f>
              <c:numCache>
                <c:formatCode>General</c:formatCode>
                <c:ptCount val="36"/>
                <c:pt idx="0">
                  <c:v>2</c:v>
                </c:pt>
                <c:pt idx="1">
                  <c:v>0</c:v>
                </c:pt>
                <c:pt idx="2">
                  <c:v>1</c:v>
                </c:pt>
                <c:pt idx="3">
                  <c:v>13</c:v>
                </c:pt>
                <c:pt idx="4">
                  <c:v>1</c:v>
                </c:pt>
                <c:pt idx="5">
                  <c:v>21</c:v>
                </c:pt>
                <c:pt idx="6">
                  <c:v>1</c:v>
                </c:pt>
                <c:pt idx="7">
                  <c:v>28</c:v>
                </c:pt>
                <c:pt idx="8">
                  <c:v>3</c:v>
                </c:pt>
                <c:pt idx="9">
                  <c:v>1</c:v>
                </c:pt>
                <c:pt idx="10">
                  <c:v>17</c:v>
                </c:pt>
                <c:pt idx="11">
                  <c:v>18</c:v>
                </c:pt>
                <c:pt idx="12">
                  <c:v>21</c:v>
                </c:pt>
                <c:pt idx="13">
                  <c:v>3</c:v>
                </c:pt>
                <c:pt idx="14">
                  <c:v>15</c:v>
                </c:pt>
                <c:pt idx="15">
                  <c:v>5</c:v>
                </c:pt>
                <c:pt idx="16">
                  <c:v>0</c:v>
                </c:pt>
                <c:pt idx="17">
                  <c:v>9</c:v>
                </c:pt>
                <c:pt idx="18">
                  <c:v>1</c:v>
                </c:pt>
                <c:pt idx="19">
                  <c:v>2</c:v>
                </c:pt>
                <c:pt idx="20">
                  <c:v>0</c:v>
                </c:pt>
                <c:pt idx="21">
                  <c:v>17</c:v>
                </c:pt>
                <c:pt idx="22">
                  <c:v>7</c:v>
                </c:pt>
                <c:pt idx="23">
                  <c:v>7</c:v>
                </c:pt>
                <c:pt idx="24">
                  <c:v>29</c:v>
                </c:pt>
                <c:pt idx="25">
                  <c:v>1</c:v>
                </c:pt>
                <c:pt idx="26">
                  <c:v>31</c:v>
                </c:pt>
                <c:pt idx="27">
                  <c:v>0</c:v>
                </c:pt>
                <c:pt idx="28">
                  <c:v>4</c:v>
                </c:pt>
                <c:pt idx="29">
                  <c:v>5</c:v>
                </c:pt>
                <c:pt idx="30">
                  <c:v>0</c:v>
                </c:pt>
                <c:pt idx="31">
                  <c:v>0</c:v>
                </c:pt>
                <c:pt idx="32">
                  <c:v>19</c:v>
                </c:pt>
                <c:pt idx="33">
                  <c:v>24</c:v>
                </c:pt>
                <c:pt idx="34">
                  <c:v>5</c:v>
                </c:pt>
                <c:pt idx="35">
                  <c:v>1</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GROUP E</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8"/>
            <c:invertIfNegative val="0"/>
            <c:bubble3D val="0"/>
            <c:extLst>
              <c:ext xmlns:c16="http://schemas.microsoft.com/office/drawing/2014/chart" uri="{C3380CC4-5D6E-409C-BE32-E72D297353CC}">
                <c16:uniqueId val="{00000000-EDB0-4E00-B50F-5ECCF14337B8}"/>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TOTALS!$I$39:$I$74</c:f>
              <c:strCache>
                <c:ptCount val="36"/>
                <c:pt idx="0">
                  <c:v>Alex Beach</c:v>
                </c:pt>
                <c:pt idx="1">
                  <c:v>Anthony Cordes</c:v>
                </c:pt>
                <c:pt idx="2">
                  <c:v>Ben Griffin</c:v>
                </c:pt>
                <c:pt idx="3">
                  <c:v>Ben Kern</c:v>
                </c:pt>
                <c:pt idx="4">
                  <c:v>Braden Shattuck</c:v>
                </c:pt>
                <c:pt idx="5">
                  <c:v>Chris French</c:v>
                </c:pt>
                <c:pt idx="6">
                  <c:v>Chris Sanger</c:v>
                </c:pt>
                <c:pt idx="7">
                  <c:v>Colin Inglis</c:v>
                </c:pt>
                <c:pt idx="8">
                  <c:v>David Micheluzzi</c:v>
                </c:pt>
                <c:pt idx="9">
                  <c:v>Gabe Reynolds</c:v>
                </c:pt>
                <c:pt idx="10">
                  <c:v>Greg Koch</c:v>
                </c:pt>
                <c:pt idx="11">
                  <c:v>Jeremy Wells</c:v>
                </c:pt>
                <c:pt idx="12">
                  <c:v>Jesse Droemer</c:v>
                </c:pt>
                <c:pt idx="13">
                  <c:v>JJ Killeen</c:v>
                </c:pt>
                <c:pt idx="14">
                  <c:v>John Daly</c:v>
                </c:pt>
                <c:pt idx="15">
                  <c:v>John Somers</c:v>
                </c:pt>
                <c:pt idx="16">
                  <c:v>Josh Speight</c:v>
                </c:pt>
                <c:pt idx="17">
                  <c:v>Justin Suh</c:v>
                </c:pt>
                <c:pt idx="18">
                  <c:v>Kenny Pigman</c:v>
                </c:pt>
                <c:pt idx="19">
                  <c:v>Mark Hubbard</c:v>
                </c:pt>
                <c:pt idx="20">
                  <c:v>Matt Cahill</c:v>
                </c:pt>
                <c:pt idx="21">
                  <c:v>Matthew NeSmith</c:v>
                </c:pt>
                <c:pt idx="22">
                  <c:v>Michael Block</c:v>
                </c:pt>
                <c:pt idx="23">
                  <c:v>Ockie Strydom</c:v>
                </c:pt>
                <c:pt idx="24">
                  <c:v>Russell Grove</c:v>
                </c:pt>
                <c:pt idx="25">
                  <c:v>Sam Ryder</c:v>
                </c:pt>
                <c:pt idx="26">
                  <c:v>Shaun Micheel</c:v>
                </c:pt>
                <c:pt idx="27">
                  <c:v>Sihwan Kim</c:v>
                </c:pt>
                <c:pt idx="28">
                  <c:v>Steve Holmes</c:v>
                </c:pt>
                <c:pt idx="29">
                  <c:v>Steven Alker</c:v>
                </c:pt>
                <c:pt idx="30">
                  <c:v>Taylor Pendrith</c:v>
                </c:pt>
                <c:pt idx="31">
                  <c:v>Thriston Lawrence</c:v>
                </c:pt>
                <c:pt idx="32">
                  <c:v>Victor Perez</c:v>
                </c:pt>
                <c:pt idx="33">
                  <c:v>Wyatt Worthington</c:v>
                </c:pt>
                <c:pt idx="34">
                  <c:v>Y.E. Yang</c:v>
                </c:pt>
                <c:pt idx="35">
                  <c:v>Yannik Paul</c:v>
                </c:pt>
              </c:strCache>
            </c:strRef>
          </c:cat>
          <c:val>
            <c:numRef>
              <c:f>TOTALS!$J$39:$J$74</c:f>
              <c:numCache>
                <c:formatCode>General</c:formatCode>
                <c:ptCount val="36"/>
                <c:pt idx="0">
                  <c:v>2</c:v>
                </c:pt>
                <c:pt idx="1">
                  <c:v>2</c:v>
                </c:pt>
                <c:pt idx="2">
                  <c:v>33</c:v>
                </c:pt>
                <c:pt idx="3">
                  <c:v>0</c:v>
                </c:pt>
                <c:pt idx="4">
                  <c:v>0</c:v>
                </c:pt>
                <c:pt idx="5">
                  <c:v>2</c:v>
                </c:pt>
                <c:pt idx="6">
                  <c:v>0</c:v>
                </c:pt>
                <c:pt idx="7">
                  <c:v>0</c:v>
                </c:pt>
                <c:pt idx="8">
                  <c:v>5</c:v>
                </c:pt>
                <c:pt idx="9">
                  <c:v>0</c:v>
                </c:pt>
                <c:pt idx="10">
                  <c:v>1</c:v>
                </c:pt>
                <c:pt idx="11">
                  <c:v>1</c:v>
                </c:pt>
                <c:pt idx="12">
                  <c:v>1</c:v>
                </c:pt>
                <c:pt idx="13">
                  <c:v>2</c:v>
                </c:pt>
                <c:pt idx="14">
                  <c:v>0</c:v>
                </c:pt>
                <c:pt idx="15">
                  <c:v>0</c:v>
                </c:pt>
                <c:pt idx="16">
                  <c:v>0</c:v>
                </c:pt>
                <c:pt idx="17">
                  <c:v>39</c:v>
                </c:pt>
                <c:pt idx="18">
                  <c:v>1</c:v>
                </c:pt>
                <c:pt idx="19">
                  <c:v>16</c:v>
                </c:pt>
                <c:pt idx="20">
                  <c:v>0</c:v>
                </c:pt>
                <c:pt idx="21">
                  <c:v>26</c:v>
                </c:pt>
                <c:pt idx="22">
                  <c:v>4</c:v>
                </c:pt>
                <c:pt idx="23">
                  <c:v>5</c:v>
                </c:pt>
                <c:pt idx="24">
                  <c:v>0</c:v>
                </c:pt>
                <c:pt idx="25">
                  <c:v>38</c:v>
                </c:pt>
                <c:pt idx="26">
                  <c:v>2</c:v>
                </c:pt>
                <c:pt idx="27">
                  <c:v>2</c:v>
                </c:pt>
                <c:pt idx="28">
                  <c:v>0</c:v>
                </c:pt>
                <c:pt idx="29">
                  <c:v>4</c:v>
                </c:pt>
                <c:pt idx="30">
                  <c:v>39</c:v>
                </c:pt>
                <c:pt idx="31">
                  <c:v>2</c:v>
                </c:pt>
                <c:pt idx="32">
                  <c:v>57</c:v>
                </c:pt>
                <c:pt idx="33">
                  <c:v>1</c:v>
                </c:pt>
                <c:pt idx="34">
                  <c:v>7</c:v>
                </c:pt>
                <c:pt idx="35">
                  <c:v>20</c:v>
                </c:pt>
              </c:numCache>
            </c:numRef>
          </c:val>
          <c:extLst>
            <c:ext xmlns:c16="http://schemas.microsoft.com/office/drawing/2014/chart" uri="{C3380CC4-5D6E-409C-BE32-E72D297353CC}">
              <c16:uniqueId val="{00000000-B9F9-45EB-A4E5-56D3AFCA5CC5}"/>
            </c:ext>
          </c:extLst>
        </c:ser>
        <c:ser>
          <c:idx val="1"/>
          <c:order val="1"/>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f>TOTALS!$I$39:$I$74</c:f>
              <c:strCache>
                <c:ptCount val="36"/>
                <c:pt idx="0">
                  <c:v>Alex Beach</c:v>
                </c:pt>
                <c:pt idx="1">
                  <c:v>Anthony Cordes</c:v>
                </c:pt>
                <c:pt idx="2">
                  <c:v>Ben Griffin</c:v>
                </c:pt>
                <c:pt idx="3">
                  <c:v>Ben Kern</c:v>
                </c:pt>
                <c:pt idx="4">
                  <c:v>Braden Shattuck</c:v>
                </c:pt>
                <c:pt idx="5">
                  <c:v>Chris French</c:v>
                </c:pt>
                <c:pt idx="6">
                  <c:v>Chris Sanger</c:v>
                </c:pt>
                <c:pt idx="7">
                  <c:v>Colin Inglis</c:v>
                </c:pt>
                <c:pt idx="8">
                  <c:v>David Micheluzzi</c:v>
                </c:pt>
                <c:pt idx="9">
                  <c:v>Gabe Reynolds</c:v>
                </c:pt>
                <c:pt idx="10">
                  <c:v>Greg Koch</c:v>
                </c:pt>
                <c:pt idx="11">
                  <c:v>Jeremy Wells</c:v>
                </c:pt>
                <c:pt idx="12">
                  <c:v>Jesse Droemer</c:v>
                </c:pt>
                <c:pt idx="13">
                  <c:v>JJ Killeen</c:v>
                </c:pt>
                <c:pt idx="14">
                  <c:v>John Daly</c:v>
                </c:pt>
                <c:pt idx="15">
                  <c:v>John Somers</c:v>
                </c:pt>
                <c:pt idx="16">
                  <c:v>Josh Speight</c:v>
                </c:pt>
                <c:pt idx="17">
                  <c:v>Justin Suh</c:v>
                </c:pt>
                <c:pt idx="18">
                  <c:v>Kenny Pigman</c:v>
                </c:pt>
                <c:pt idx="19">
                  <c:v>Mark Hubbard</c:v>
                </c:pt>
                <c:pt idx="20">
                  <c:v>Matt Cahill</c:v>
                </c:pt>
                <c:pt idx="21">
                  <c:v>Matthew NeSmith</c:v>
                </c:pt>
                <c:pt idx="22">
                  <c:v>Michael Block</c:v>
                </c:pt>
                <c:pt idx="23">
                  <c:v>Ockie Strydom</c:v>
                </c:pt>
                <c:pt idx="24">
                  <c:v>Russell Grove</c:v>
                </c:pt>
                <c:pt idx="25">
                  <c:v>Sam Ryder</c:v>
                </c:pt>
                <c:pt idx="26">
                  <c:v>Shaun Micheel</c:v>
                </c:pt>
                <c:pt idx="27">
                  <c:v>Sihwan Kim</c:v>
                </c:pt>
                <c:pt idx="28">
                  <c:v>Steve Holmes</c:v>
                </c:pt>
                <c:pt idx="29">
                  <c:v>Steven Alker</c:v>
                </c:pt>
                <c:pt idx="30">
                  <c:v>Taylor Pendrith</c:v>
                </c:pt>
                <c:pt idx="31">
                  <c:v>Thriston Lawrence</c:v>
                </c:pt>
                <c:pt idx="32">
                  <c:v>Victor Perez</c:v>
                </c:pt>
                <c:pt idx="33">
                  <c:v>Wyatt Worthington</c:v>
                </c:pt>
                <c:pt idx="34">
                  <c:v>Y.E. Yang</c:v>
                </c:pt>
                <c:pt idx="35">
                  <c:v>Yannik Paul</c:v>
                </c:pt>
              </c:strCache>
            </c:strRef>
          </c:cat>
          <c:val>
            <c:numRef>
              <c:f>TOTALS!$K$39:$K$74</c:f>
              <c:numCache>
                <c:formatCode>0%</c:formatCode>
                <c:ptCount val="36"/>
                <c:pt idx="0">
                  <c:v>1.9230769230769232E-2</c:v>
                </c:pt>
                <c:pt idx="1">
                  <c:v>1.9230769230769232E-2</c:v>
                </c:pt>
                <c:pt idx="2">
                  <c:v>0.31730769230769229</c:v>
                </c:pt>
                <c:pt idx="3">
                  <c:v>0</c:v>
                </c:pt>
                <c:pt idx="4">
                  <c:v>0</c:v>
                </c:pt>
                <c:pt idx="5">
                  <c:v>1.9230769230769232E-2</c:v>
                </c:pt>
                <c:pt idx="6">
                  <c:v>0</c:v>
                </c:pt>
                <c:pt idx="7">
                  <c:v>0</c:v>
                </c:pt>
                <c:pt idx="8">
                  <c:v>4.807692307692308E-2</c:v>
                </c:pt>
                <c:pt idx="9">
                  <c:v>0</c:v>
                </c:pt>
                <c:pt idx="10">
                  <c:v>9.6153846153846159E-3</c:v>
                </c:pt>
                <c:pt idx="11">
                  <c:v>9.6153846153846159E-3</c:v>
                </c:pt>
                <c:pt idx="12">
                  <c:v>9.6153846153846159E-3</c:v>
                </c:pt>
                <c:pt idx="13">
                  <c:v>1.9230769230769232E-2</c:v>
                </c:pt>
                <c:pt idx="14">
                  <c:v>0</c:v>
                </c:pt>
                <c:pt idx="15">
                  <c:v>0</c:v>
                </c:pt>
                <c:pt idx="16">
                  <c:v>0</c:v>
                </c:pt>
                <c:pt idx="17">
                  <c:v>0.375</c:v>
                </c:pt>
                <c:pt idx="18">
                  <c:v>9.6153846153846159E-3</c:v>
                </c:pt>
                <c:pt idx="19">
                  <c:v>0.15384615384615385</c:v>
                </c:pt>
                <c:pt idx="20">
                  <c:v>0</c:v>
                </c:pt>
                <c:pt idx="21">
                  <c:v>0.25</c:v>
                </c:pt>
                <c:pt idx="22">
                  <c:v>3.8461538461538464E-2</c:v>
                </c:pt>
                <c:pt idx="23">
                  <c:v>4.807692307692308E-2</c:v>
                </c:pt>
                <c:pt idx="24">
                  <c:v>0</c:v>
                </c:pt>
                <c:pt idx="25">
                  <c:v>0.36538461538461536</c:v>
                </c:pt>
                <c:pt idx="26">
                  <c:v>1.9230769230769232E-2</c:v>
                </c:pt>
                <c:pt idx="27">
                  <c:v>1.9230769230769232E-2</c:v>
                </c:pt>
                <c:pt idx="28">
                  <c:v>0</c:v>
                </c:pt>
                <c:pt idx="29">
                  <c:v>3.8461538461538464E-2</c:v>
                </c:pt>
                <c:pt idx="30">
                  <c:v>0.375</c:v>
                </c:pt>
                <c:pt idx="31">
                  <c:v>1.9230769230769232E-2</c:v>
                </c:pt>
                <c:pt idx="32">
                  <c:v>0.54807692307692313</c:v>
                </c:pt>
                <c:pt idx="33">
                  <c:v>9.6153846153846159E-3</c:v>
                </c:pt>
                <c:pt idx="34">
                  <c:v>6.7307692307692304E-2</c:v>
                </c:pt>
                <c:pt idx="35">
                  <c:v>0.19230769230769232</c:v>
                </c:pt>
              </c:numCache>
            </c:numRef>
          </c:val>
          <c:extLst>
            <c:ext xmlns:c16="http://schemas.microsoft.com/office/drawing/2014/chart" uri="{C3380CC4-5D6E-409C-BE32-E72D297353CC}">
              <c16:uniqueId val="{00000001-9791-460F-A7AB-5A9666037035}"/>
            </c:ext>
          </c:extLst>
        </c:ser>
        <c:dLbls>
          <c:showLegendKey val="0"/>
          <c:showVal val="0"/>
          <c:showCatName val="0"/>
          <c:showSerName val="0"/>
          <c:showPercent val="0"/>
          <c:showBubbleSize val="0"/>
        </c:dLbls>
        <c:gapWidth val="20"/>
        <c:overlap val="-22"/>
        <c:axId val="484140232"/>
        <c:axId val="484142584"/>
      </c:barChart>
      <c:catAx>
        <c:axId val="484140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7" tint="-0.499984740745262"/>
  </sheetPr>
  <sheetViews>
    <sheetView zoomScale="12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7" tint="-0.499984740745262"/>
  </sheetPr>
  <sheetViews>
    <sheetView zoomScale="11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7" tint="-0.499984740745262"/>
  </sheetPr>
  <sheetViews>
    <sheetView zoomScale="13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7" tint="-0.499984740745262"/>
  </sheetPr>
  <sheetViews>
    <sheetView zoomScale="13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theme="7" tint="-0.499984740745262"/>
  </sheetPr>
  <sheetViews>
    <sheetView zoomScale="11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5221" cy="628818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0423" cy="62865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0423" cy="62865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5221" cy="62881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G110"/>
  <sheetViews>
    <sheetView showGridLines="0" tabSelected="1" zoomScale="120" zoomScaleNormal="120" workbookViewId="0">
      <pane xSplit="2" ySplit="1" topLeftCell="C2" activePane="bottomRight" state="frozen"/>
      <selection pane="topRight" activeCell="C1" sqref="C1"/>
      <selection pane="bottomLeft" activeCell="A2" sqref="A2"/>
      <selection pane="bottomRight" activeCell="C83" sqref="C83"/>
    </sheetView>
  </sheetViews>
  <sheetFormatPr defaultColWidth="17" defaultRowHeight="11.25" x14ac:dyDescent="0.2"/>
  <cols>
    <col min="1" max="1" width="4.5703125" style="47" customWidth="1"/>
    <col min="2" max="2" width="15.5703125" style="47" bestFit="1" customWidth="1"/>
    <col min="3" max="3" width="13.7109375" style="109" customWidth="1"/>
    <col min="4" max="4" width="14.28515625" style="46" bestFit="1" customWidth="1"/>
    <col min="5" max="5" width="9.42578125" style="49" bestFit="1" customWidth="1"/>
    <col min="6" max="6" width="14.28515625" style="46" bestFit="1" customWidth="1"/>
    <col min="7" max="7" width="9.42578125" style="49" bestFit="1" customWidth="1"/>
    <col min="8" max="8" width="15.42578125" style="46" bestFit="1" customWidth="1"/>
    <col min="9" max="9" width="9.42578125" style="49" bestFit="1" customWidth="1"/>
    <col min="10" max="10" width="14.5703125" style="46" bestFit="1" customWidth="1"/>
    <col min="11" max="11" width="9.42578125" style="49" bestFit="1" customWidth="1"/>
    <col min="12" max="12" width="15.85546875" style="46" bestFit="1" customWidth="1"/>
    <col min="13" max="13" width="9.42578125" style="49" bestFit="1" customWidth="1"/>
    <col min="14" max="14" width="14.5703125" style="46" bestFit="1" customWidth="1"/>
    <col min="15" max="15" width="9.42578125" style="49" bestFit="1" customWidth="1"/>
    <col min="16" max="16" width="14.7109375" style="46" bestFit="1" customWidth="1"/>
    <col min="17" max="17" width="9.42578125" style="49" bestFit="1" customWidth="1"/>
    <col min="18" max="18" width="18.5703125" style="46" bestFit="1" customWidth="1"/>
    <col min="19" max="19" width="9.42578125" style="49" bestFit="1" customWidth="1"/>
    <col min="20" max="20" width="15" style="46" bestFit="1" customWidth="1"/>
    <col min="21" max="21" width="9.42578125" style="49" bestFit="1" customWidth="1"/>
    <col min="22" max="22" width="14.42578125" style="46" bestFit="1" customWidth="1"/>
    <col min="23" max="23" width="9.42578125" style="49" bestFit="1" customWidth="1"/>
    <col min="24" max="24" width="14.42578125" style="46" bestFit="1" customWidth="1"/>
    <col min="25" max="25" width="9.42578125" style="49" bestFit="1" customWidth="1"/>
    <col min="26" max="26" width="14.5703125" style="46" bestFit="1" customWidth="1"/>
    <col min="27" max="27" width="9.42578125" style="49" bestFit="1" customWidth="1"/>
    <col min="28" max="28" width="14.42578125" style="46" bestFit="1" customWidth="1"/>
    <col min="29" max="29" width="9.42578125" style="49" bestFit="1" customWidth="1"/>
    <col min="30" max="30" width="14.140625" style="46" bestFit="1" customWidth="1"/>
    <col min="31" max="31" width="9.42578125" style="49" bestFit="1" customWidth="1"/>
    <col min="32" max="32" width="14.42578125" style="46" bestFit="1" customWidth="1"/>
    <col min="33" max="33" width="9.42578125" style="49" bestFit="1" customWidth="1"/>
    <col min="34" max="16384" width="17" style="46"/>
  </cols>
  <sheetData>
    <row r="1" spans="1:33" s="33" customFormat="1" ht="12.75" thickTop="1" thickBot="1" x14ac:dyDescent="0.3">
      <c r="A1" s="25" t="s">
        <v>0</v>
      </c>
      <c r="B1" s="25" t="s">
        <v>27</v>
      </c>
      <c r="C1" s="107" t="s">
        <v>26</v>
      </c>
      <c r="D1" s="26" t="s">
        <v>10</v>
      </c>
      <c r="E1" s="27" t="s">
        <v>11</v>
      </c>
      <c r="F1" s="28" t="s">
        <v>12</v>
      </c>
      <c r="G1" s="27" t="s">
        <v>104</v>
      </c>
      <c r="H1" s="28" t="s">
        <v>13</v>
      </c>
      <c r="I1" s="27" t="s">
        <v>105</v>
      </c>
      <c r="J1" s="29" t="s">
        <v>14</v>
      </c>
      <c r="K1" s="110" t="s">
        <v>106</v>
      </c>
      <c r="L1" s="29" t="s">
        <v>15</v>
      </c>
      <c r="M1" s="110" t="s">
        <v>107</v>
      </c>
      <c r="N1" s="29" t="s">
        <v>16</v>
      </c>
      <c r="O1" s="110" t="s">
        <v>108</v>
      </c>
      <c r="P1" s="30" t="s">
        <v>17</v>
      </c>
      <c r="Q1" s="114" t="s">
        <v>109</v>
      </c>
      <c r="R1" s="30" t="s">
        <v>18</v>
      </c>
      <c r="S1" s="114" t="s">
        <v>110</v>
      </c>
      <c r="T1" s="30" t="s">
        <v>19</v>
      </c>
      <c r="U1" s="114" t="s">
        <v>111</v>
      </c>
      <c r="V1" s="31" t="s">
        <v>20</v>
      </c>
      <c r="W1" s="116" t="s">
        <v>112</v>
      </c>
      <c r="X1" s="31" t="s">
        <v>21</v>
      </c>
      <c r="Y1" s="116" t="s">
        <v>113</v>
      </c>
      <c r="Z1" s="31" t="s">
        <v>22</v>
      </c>
      <c r="AA1" s="116" t="s">
        <v>114</v>
      </c>
      <c r="AB1" s="32" t="s">
        <v>23</v>
      </c>
      <c r="AC1" s="112" t="s">
        <v>115</v>
      </c>
      <c r="AD1" s="32" t="s">
        <v>24</v>
      </c>
      <c r="AE1" s="112" t="s">
        <v>116</v>
      </c>
      <c r="AF1" s="32" t="s">
        <v>25</v>
      </c>
      <c r="AG1" s="112" t="s">
        <v>117</v>
      </c>
    </row>
    <row r="2" spans="1:33" ht="12" thickTop="1" x14ac:dyDescent="0.2">
      <c r="A2" s="34">
        <v>1</v>
      </c>
      <c r="B2" s="35" t="s">
        <v>285</v>
      </c>
      <c r="C2" s="108">
        <f>E2+G2+I2+K2+M2+O2+Q2+S2+U2+W2+Y2+AA2+AC2+AE2+AG2</f>
        <v>6587483</v>
      </c>
      <c r="D2" s="36" t="s">
        <v>41</v>
      </c>
      <c r="E2" s="37">
        <f>VLOOKUP(D2,Sheet1!1:1048576,2,FALSE)</f>
        <v>3150000</v>
      </c>
      <c r="F2" s="38" t="s">
        <v>44</v>
      </c>
      <c r="G2" s="37">
        <f>VLOOKUP(F2,Sheet1!1:1048576,2,FALSE)</f>
        <v>465000</v>
      </c>
      <c r="H2" s="38" t="s">
        <v>70</v>
      </c>
      <c r="I2" s="37">
        <f>VLOOKUP(H2,Sheet1!1:1048576,2,FALSE)</f>
        <v>1540000</v>
      </c>
      <c r="J2" s="39" t="s">
        <v>45</v>
      </c>
      <c r="K2" s="111">
        <f>VLOOKUP(J2,Sheet1!1:1048576,2,FALSE)</f>
        <v>365000</v>
      </c>
      <c r="L2" s="40" t="s">
        <v>193</v>
      </c>
      <c r="M2" s="111">
        <f>VLOOKUP(L2,Sheet1!1:1048576,2,FALSE)</f>
        <v>288333</v>
      </c>
      <c r="N2" s="41" t="s">
        <v>62</v>
      </c>
      <c r="O2" s="111">
        <f>VLOOKUP(N2,Sheet1!1:1048576,2,FALSE)</f>
        <v>0</v>
      </c>
      <c r="P2" s="42" t="s">
        <v>51</v>
      </c>
      <c r="Q2" s="115">
        <f>VLOOKUP(P2,Sheet1!1:1048576,2,FALSE)</f>
        <v>0</v>
      </c>
      <c r="R2" s="42" t="s">
        <v>57</v>
      </c>
      <c r="S2" s="115">
        <f>VLOOKUP(R2,Sheet1!1:1048576,2,FALSE)</f>
        <v>33250</v>
      </c>
      <c r="T2" s="42" t="s">
        <v>179</v>
      </c>
      <c r="U2" s="115">
        <f>VLOOKUP(T2,Sheet1!1:1048576,2,FALSE)</f>
        <v>0</v>
      </c>
      <c r="V2" s="43" t="s">
        <v>88</v>
      </c>
      <c r="W2" s="117">
        <f>VLOOKUP(V2,Sheet1!1:1048576,2,FALSE)</f>
        <v>46900</v>
      </c>
      <c r="X2" s="44" t="s">
        <v>219</v>
      </c>
      <c r="Y2" s="117">
        <f>VLOOKUP(X2,Sheet1!1:1048576,2,FALSE)</f>
        <v>135000</v>
      </c>
      <c r="Z2" s="44" t="s">
        <v>97</v>
      </c>
      <c r="AA2" s="117">
        <f>VLOOKUP(Z2,Sheet1!1:1048576,2,FALSE)</f>
        <v>36000</v>
      </c>
      <c r="AB2" s="45" t="s">
        <v>260</v>
      </c>
      <c r="AC2" s="113">
        <f>VLOOKUP(AB2,Sheet1!1:1048576,2,FALSE)</f>
        <v>365000</v>
      </c>
      <c r="AD2" s="45" t="s">
        <v>247</v>
      </c>
      <c r="AE2" s="113">
        <f>VLOOKUP(AD2,Sheet1!1:1048576,2,FALSE)</f>
        <v>135000</v>
      </c>
      <c r="AF2" s="45" t="s">
        <v>262</v>
      </c>
      <c r="AG2" s="113">
        <f>VLOOKUP(AF2,Sheet1!1:1048576,2,FALSE)</f>
        <v>28000</v>
      </c>
    </row>
    <row r="3" spans="1:33" x14ac:dyDescent="0.2">
      <c r="A3" s="34">
        <v>2</v>
      </c>
      <c r="B3" s="35" t="s">
        <v>138</v>
      </c>
      <c r="C3" s="108">
        <f>E3+G3+I3+K3+M3+O3+Q3+S3+U3+W3+Y3+AA3+AC3+AE3+AG3</f>
        <v>6572108</v>
      </c>
      <c r="D3" s="36" t="s">
        <v>41</v>
      </c>
      <c r="E3" s="37">
        <f>VLOOKUP(D3,'MONEY WON'!$1:$1048576,2,FALSE)</f>
        <v>3150000</v>
      </c>
      <c r="F3" s="38" t="s">
        <v>70</v>
      </c>
      <c r="G3" s="37">
        <f>VLOOKUP(F3,'MONEY WON'!$1:$1048576,2,FALSE)</f>
        <v>1540000</v>
      </c>
      <c r="H3" s="38" t="s">
        <v>31</v>
      </c>
      <c r="I3" s="37">
        <f>VLOOKUP(H3,'MONEY WON'!$1:$1048576,2,FALSE)</f>
        <v>37625</v>
      </c>
      <c r="J3" s="39" t="s">
        <v>193</v>
      </c>
      <c r="K3" s="111">
        <f>VLOOKUP(J3,'MONEY WON'!$1:$1048576,2,FALSE)</f>
        <v>288333</v>
      </c>
      <c r="L3" s="40" t="s">
        <v>45</v>
      </c>
      <c r="M3" s="111">
        <f>VLOOKUP(L3,'MONEY WON'!$1:$1048576,2,FALSE)</f>
        <v>365000</v>
      </c>
      <c r="N3" s="41" t="s">
        <v>62</v>
      </c>
      <c r="O3" s="111">
        <f>VLOOKUP(N3,'MONEY WON'!$1:$1048576,2,FALSE)</f>
        <v>0</v>
      </c>
      <c r="P3" s="42" t="s">
        <v>200</v>
      </c>
      <c r="Q3" s="115">
        <f>VLOOKUP(P3,'MONEY WON'!$1:$1048576,2,FALSE)</f>
        <v>720000</v>
      </c>
      <c r="R3" s="42" t="s">
        <v>208</v>
      </c>
      <c r="S3" s="115">
        <f>VLOOKUP(R3,'MONEY WON'!$1:$1048576,2,FALSE)</f>
        <v>31250</v>
      </c>
      <c r="T3" s="42" t="s">
        <v>47</v>
      </c>
      <c r="U3" s="115">
        <f>VLOOKUP(T3,'MONEY WON'!$1:$1048576,2,FALSE)</f>
        <v>0</v>
      </c>
      <c r="V3" s="43" t="s">
        <v>220</v>
      </c>
      <c r="W3" s="117">
        <f>VLOOKUP(V3,'MONEY WON'!$1:$1048576,2,FALSE)</f>
        <v>0</v>
      </c>
      <c r="X3" s="44" t="s">
        <v>216</v>
      </c>
      <c r="Y3" s="117">
        <f>VLOOKUP(X3,'MONEY WON'!$1:$1048576,2,FALSE)</f>
        <v>0</v>
      </c>
      <c r="Z3" s="44" t="s">
        <v>231</v>
      </c>
      <c r="AA3" s="117">
        <f>VLOOKUP(Z3,'MONEY WON'!$1:$1048576,2,FALSE)</f>
        <v>46900</v>
      </c>
      <c r="AB3" s="45" t="s">
        <v>254</v>
      </c>
      <c r="AC3" s="113">
        <f>VLOOKUP(AB3,'MONEY WON'!$1:$1048576,2,FALSE)</f>
        <v>0</v>
      </c>
      <c r="AD3" s="45" t="s">
        <v>260</v>
      </c>
      <c r="AE3" s="113">
        <f>VLOOKUP(AD3,'MONEY WON'!$1:$1048576,2,FALSE)</f>
        <v>365000</v>
      </c>
      <c r="AF3" s="45" t="s">
        <v>262</v>
      </c>
      <c r="AG3" s="113">
        <f>VLOOKUP(AF3,'MONEY WON'!$1:$1048576,2,FALSE)</f>
        <v>28000</v>
      </c>
    </row>
    <row r="4" spans="1:33" x14ac:dyDescent="0.2">
      <c r="A4" s="34">
        <v>3</v>
      </c>
      <c r="B4" s="35" t="s">
        <v>334</v>
      </c>
      <c r="C4" s="108">
        <f>E4+G4+I4+K4+M4+O4+Q4+S4+U4+W4+Y4+AA4+AC4+AE4+AG4</f>
        <v>6034772</v>
      </c>
      <c r="D4" s="36" t="s">
        <v>70</v>
      </c>
      <c r="E4" s="37">
        <f>VLOOKUP(D4,'MONEY WON'!$1:$1048576,2,FALSE)</f>
        <v>1540000</v>
      </c>
      <c r="F4" s="38" t="s">
        <v>44</v>
      </c>
      <c r="G4" s="37">
        <f>VLOOKUP(F4,'MONEY WON'!$1:$1048576,2,FALSE)</f>
        <v>465000</v>
      </c>
      <c r="H4" s="38" t="s">
        <v>41</v>
      </c>
      <c r="I4" s="37">
        <f>VLOOKUP(H4,'MONEY WON'!$1:$1048576,2,FALSE)</f>
        <v>3150000</v>
      </c>
      <c r="J4" s="39" t="s">
        <v>40</v>
      </c>
      <c r="K4" s="111">
        <f>VLOOKUP(J4,'MONEY WON'!$1:$1048576,2,FALSE)</f>
        <v>90136</v>
      </c>
      <c r="L4" s="40" t="s">
        <v>30</v>
      </c>
      <c r="M4" s="111">
        <f>VLOOKUP(L4,'MONEY WON'!$1:$1048576,2,FALSE)</f>
        <v>0</v>
      </c>
      <c r="N4" s="39" t="s">
        <v>29</v>
      </c>
      <c r="O4" s="111">
        <f>VLOOKUP(N4,'MONEY WON'!$1:$1048576,2,FALSE)</f>
        <v>90136</v>
      </c>
      <c r="P4" s="42" t="s">
        <v>201</v>
      </c>
      <c r="Q4" s="115">
        <f>VLOOKUP(P4,'MONEY WON'!$1:$1048576,2,FALSE)</f>
        <v>0</v>
      </c>
      <c r="R4" s="42" t="s">
        <v>208</v>
      </c>
      <c r="S4" s="115">
        <f>VLOOKUP(R4,'MONEY WON'!$1:$1048576,2,FALSE)</f>
        <v>31250</v>
      </c>
      <c r="T4" s="42" t="s">
        <v>78</v>
      </c>
      <c r="U4" s="115">
        <f>VLOOKUP(T4,'MONEY WON'!$1:$1048576,2,FALSE)</f>
        <v>33250</v>
      </c>
      <c r="V4" s="43" t="s">
        <v>216</v>
      </c>
      <c r="W4" s="117">
        <f>VLOOKUP(V4,'MONEY WON'!$1:$1048576,2,FALSE)</f>
        <v>0</v>
      </c>
      <c r="X4" s="43" t="s">
        <v>226</v>
      </c>
      <c r="Y4" s="117">
        <f>VLOOKUP(X4,'MONEY WON'!$1:$1048576,2,FALSE)</f>
        <v>0</v>
      </c>
      <c r="Z4" s="44" t="s">
        <v>219</v>
      </c>
      <c r="AA4" s="117">
        <f>VLOOKUP(Z4,'MONEY WON'!$1:$1048576,2,FALSE)</f>
        <v>135000</v>
      </c>
      <c r="AB4" s="45" t="s">
        <v>234</v>
      </c>
      <c r="AC4" s="113">
        <f>VLOOKUP(AB4,'MONEY WON'!$1:$1048576,2,FALSE)</f>
        <v>0</v>
      </c>
      <c r="AD4" s="45" t="s">
        <v>247</v>
      </c>
      <c r="AE4" s="113">
        <f>VLOOKUP(AD4,'MONEY WON'!$1:$1048576,2,FALSE)</f>
        <v>135000</v>
      </c>
      <c r="AF4" s="45" t="s">
        <v>260</v>
      </c>
      <c r="AG4" s="113">
        <f>VLOOKUP(AF4,'MONEY WON'!$1:$1048576,2,FALSE)</f>
        <v>365000</v>
      </c>
    </row>
    <row r="5" spans="1:33" x14ac:dyDescent="0.2">
      <c r="A5" s="34">
        <v>4</v>
      </c>
      <c r="B5" s="35" t="s">
        <v>286</v>
      </c>
      <c r="C5" s="108">
        <f>E5+G5+I5+K5+M5+O5+Q5+S5+U5+W5+Y5+AA5+AC5+AE5+AG5</f>
        <v>5959255</v>
      </c>
      <c r="D5" s="36" t="s">
        <v>41</v>
      </c>
      <c r="E5" s="37">
        <f>VLOOKUP(D5,'MONEY WON'!$1:$1048576,2,FALSE)</f>
        <v>3150000</v>
      </c>
      <c r="F5" s="38" t="s">
        <v>54</v>
      </c>
      <c r="G5" s="37">
        <f>VLOOKUP(F5,'MONEY WON'!$1:$1048576,2,FALSE)</f>
        <v>26500</v>
      </c>
      <c r="H5" s="38" t="s">
        <v>70</v>
      </c>
      <c r="I5" s="37">
        <f>VLOOKUP(H5,'MONEY WON'!$1:$1048576,2,FALSE)</f>
        <v>1540000</v>
      </c>
      <c r="J5" s="39" t="s">
        <v>30</v>
      </c>
      <c r="K5" s="111">
        <f>VLOOKUP(J5,'MONEY WON'!$1:$1048576,2,FALSE)</f>
        <v>0</v>
      </c>
      <c r="L5" s="40" t="s">
        <v>193</v>
      </c>
      <c r="M5" s="111">
        <f>VLOOKUP(L5,'MONEY WON'!$1:$1048576,2,FALSE)</f>
        <v>288333</v>
      </c>
      <c r="N5" s="41" t="s">
        <v>33</v>
      </c>
      <c r="O5" s="111">
        <f>VLOOKUP(N5,'MONEY WON'!$1:$1048576,2,FALSE)</f>
        <v>465000</v>
      </c>
      <c r="P5" s="42" t="s">
        <v>57</v>
      </c>
      <c r="Q5" s="115">
        <f>VLOOKUP(P5,'MONEY WON'!$1:$1048576,2,FALSE)</f>
        <v>33250</v>
      </c>
      <c r="R5" s="42" t="s">
        <v>63</v>
      </c>
      <c r="S5" s="115">
        <f>VLOOKUP(R5,'MONEY WON'!$1:$1048576,2,FALSE)</f>
        <v>0</v>
      </c>
      <c r="T5" s="42" t="s">
        <v>205</v>
      </c>
      <c r="U5" s="115">
        <f>VLOOKUP(T5,'MONEY WON'!$1:$1048576,2,FALSE)</f>
        <v>90136</v>
      </c>
      <c r="V5" s="43" t="s">
        <v>213</v>
      </c>
      <c r="W5" s="117">
        <f>VLOOKUP(V5,'MONEY WON'!$1:$1048576,2,FALSE)</f>
        <v>0</v>
      </c>
      <c r="X5" s="44" t="s">
        <v>231</v>
      </c>
      <c r="Y5" s="117">
        <f>VLOOKUP(X5,'MONEY WON'!$1:$1048576,2,FALSE)</f>
        <v>46900</v>
      </c>
      <c r="Z5" s="44" t="s">
        <v>97</v>
      </c>
      <c r="AA5" s="117">
        <f>VLOOKUP(Z5,'MONEY WON'!$1:$1048576,2,FALSE)</f>
        <v>36000</v>
      </c>
      <c r="AB5" s="45" t="s">
        <v>258</v>
      </c>
      <c r="AC5" s="113">
        <f>VLOOKUP(AB5,'MONEY WON'!$1:$1048576,2,FALSE)</f>
        <v>90136</v>
      </c>
      <c r="AD5" s="45" t="s">
        <v>251</v>
      </c>
      <c r="AE5" s="113">
        <f>VLOOKUP(AD5,'MONEY WON'!$1:$1048576,2,FALSE)</f>
        <v>165000</v>
      </c>
      <c r="AF5" s="45" t="s">
        <v>262</v>
      </c>
      <c r="AG5" s="113">
        <f>VLOOKUP(AF5,'MONEY WON'!$1:$1048576,2,FALSE)</f>
        <v>28000</v>
      </c>
    </row>
    <row r="6" spans="1:33" x14ac:dyDescent="0.2">
      <c r="A6" s="34">
        <v>5</v>
      </c>
      <c r="B6" s="35" t="s">
        <v>265</v>
      </c>
      <c r="C6" s="108">
        <f>E6+G6+I6+K6+M6+O6+Q6+S6+U6+W6+Y6+AA6+AC6+AE6+AG6</f>
        <v>5917733</v>
      </c>
      <c r="D6" s="36" t="s">
        <v>41</v>
      </c>
      <c r="E6" s="37">
        <f>VLOOKUP(D6,'MONEY WON'!$1:$1048576,2,FALSE)</f>
        <v>3150000</v>
      </c>
      <c r="F6" s="38" t="s">
        <v>44</v>
      </c>
      <c r="G6" s="37">
        <f>VLOOKUP(F6,'MONEY WON'!$1:$1048576,2,FALSE)</f>
        <v>465000</v>
      </c>
      <c r="H6" s="38" t="s">
        <v>70</v>
      </c>
      <c r="I6" s="37">
        <f>VLOOKUP(H6,'MONEY WON'!$1:$1048576,2,FALSE)</f>
        <v>1540000</v>
      </c>
      <c r="J6" s="39" t="s">
        <v>192</v>
      </c>
      <c r="K6" s="111">
        <f>VLOOKUP(J6,'MONEY WON'!$1:$1048576,2,FALSE)</f>
        <v>0</v>
      </c>
      <c r="L6" s="40" t="s">
        <v>30</v>
      </c>
      <c r="M6" s="111">
        <f>VLOOKUP(L6,'MONEY WON'!$1:$1048576,2,FALSE)</f>
        <v>0</v>
      </c>
      <c r="N6" s="41" t="s">
        <v>66</v>
      </c>
      <c r="O6" s="111">
        <f>VLOOKUP(N6,'MONEY WON'!$1:$1048576,2,FALSE)</f>
        <v>0</v>
      </c>
      <c r="P6" s="42" t="s">
        <v>209</v>
      </c>
      <c r="Q6" s="115">
        <f>VLOOKUP(P6,'MONEY WON'!$1:$1048576,2,FALSE)</f>
        <v>26500</v>
      </c>
      <c r="R6" s="42" t="s">
        <v>210</v>
      </c>
      <c r="S6" s="115">
        <f>VLOOKUP(R6,'MONEY WON'!$1:$1048576,2,FALSE)</f>
        <v>0</v>
      </c>
      <c r="T6" s="42" t="s">
        <v>196</v>
      </c>
      <c r="U6" s="115">
        <f>VLOOKUP(T6,'MONEY WON'!$1:$1048576,2,FALSE)</f>
        <v>46900</v>
      </c>
      <c r="V6" s="43" t="s">
        <v>99</v>
      </c>
      <c r="W6" s="117">
        <f>VLOOKUP(V6,'MONEY WON'!$1:$1048576,2,FALSE)</f>
        <v>0</v>
      </c>
      <c r="X6" s="44" t="s">
        <v>232</v>
      </c>
      <c r="Y6" s="117">
        <f>VLOOKUP(X6,'MONEY WON'!$1:$1048576,2,FALSE)</f>
        <v>0</v>
      </c>
      <c r="Z6" s="44" t="s">
        <v>97</v>
      </c>
      <c r="AA6" s="117">
        <f>VLOOKUP(Z6,'MONEY WON'!$1:$1048576,2,FALSE)</f>
        <v>36000</v>
      </c>
      <c r="AB6" s="45" t="s">
        <v>254</v>
      </c>
      <c r="AC6" s="113">
        <f>VLOOKUP(AB6,'MONEY WON'!$1:$1048576,2,FALSE)</f>
        <v>0</v>
      </c>
      <c r="AD6" s="45" t="s">
        <v>100</v>
      </c>
      <c r="AE6" s="113">
        <f>VLOOKUP(AD6,'MONEY WON'!$1:$1048576,2,FALSE)</f>
        <v>288333</v>
      </c>
      <c r="AF6" s="45" t="s">
        <v>260</v>
      </c>
      <c r="AG6" s="113">
        <f>VLOOKUP(AF6,'MONEY WON'!$1:$1048576,2,FALSE)</f>
        <v>365000</v>
      </c>
    </row>
    <row r="7" spans="1:33" x14ac:dyDescent="0.2">
      <c r="A7" s="34">
        <v>6</v>
      </c>
      <c r="B7" s="35" t="s">
        <v>132</v>
      </c>
      <c r="C7" s="108">
        <f>E7+G7+I7+K7+M7+O7+Q7+S7+U7+W7+Y7+AA7+AC7+AE7+AG7</f>
        <v>5912761</v>
      </c>
      <c r="D7" s="36" t="s">
        <v>41</v>
      </c>
      <c r="E7" s="37">
        <f>VLOOKUP(D7,'MONEY WON'!$1:$1048576,2,FALSE)</f>
        <v>3150000</v>
      </c>
      <c r="F7" s="38" t="s">
        <v>70</v>
      </c>
      <c r="G7" s="37">
        <f>VLOOKUP(F7,'MONEY WON'!$1:$1048576,2,FALSE)</f>
        <v>1540000</v>
      </c>
      <c r="H7" s="38" t="s">
        <v>48</v>
      </c>
      <c r="I7" s="37">
        <f>VLOOKUP(H7,'MONEY WON'!$1:$1048576,2,FALSE)</f>
        <v>214400</v>
      </c>
      <c r="J7" s="39" t="s">
        <v>30</v>
      </c>
      <c r="K7" s="111">
        <f>VLOOKUP(J7,'MONEY WON'!$1:$1048576,2,FALSE)</f>
        <v>0</v>
      </c>
      <c r="L7" s="40" t="s">
        <v>46</v>
      </c>
      <c r="M7" s="111">
        <f>VLOOKUP(L7,'MONEY WON'!$1:$1048576,2,FALSE)</f>
        <v>214400</v>
      </c>
      <c r="N7" s="41" t="s">
        <v>62</v>
      </c>
      <c r="O7" s="111">
        <f>VLOOKUP(N7,'MONEY WON'!$1:$1048576,2,FALSE)</f>
        <v>0</v>
      </c>
      <c r="P7" s="42" t="s">
        <v>203</v>
      </c>
      <c r="Q7" s="115">
        <f>VLOOKUP(P7,'MONEY WON'!$1:$1048576,2,FALSE)</f>
        <v>90136</v>
      </c>
      <c r="R7" s="42" t="s">
        <v>77</v>
      </c>
      <c r="S7" s="115">
        <f>VLOOKUP(R7,'MONEY WON'!$1:$1048576,2,FALSE)</f>
        <v>46900</v>
      </c>
      <c r="T7" s="42" t="s">
        <v>196</v>
      </c>
      <c r="U7" s="115">
        <f>VLOOKUP(T7,'MONEY WON'!$1:$1048576,2,FALSE)</f>
        <v>46900</v>
      </c>
      <c r="V7" s="43" t="s">
        <v>88</v>
      </c>
      <c r="W7" s="117">
        <f>VLOOKUP(V7,'MONEY WON'!$1:$1048576,2,FALSE)</f>
        <v>46900</v>
      </c>
      <c r="X7" s="44" t="s">
        <v>228</v>
      </c>
      <c r="Y7" s="117">
        <f>VLOOKUP(X7,'MONEY WON'!$1:$1048576,2,FALSE)</f>
        <v>37625</v>
      </c>
      <c r="Z7" s="44" t="s">
        <v>216</v>
      </c>
      <c r="AA7" s="117">
        <f>VLOOKUP(Z7,'MONEY WON'!$1:$1048576,2,FALSE)</f>
        <v>0</v>
      </c>
      <c r="AB7" s="45" t="s">
        <v>249</v>
      </c>
      <c r="AC7" s="113">
        <f>VLOOKUP(AB7,'MONEY WON'!$1:$1048576,2,FALSE)</f>
        <v>25500</v>
      </c>
      <c r="AD7" s="45" t="s">
        <v>247</v>
      </c>
      <c r="AE7" s="113">
        <f>VLOOKUP(AD7,'MONEY WON'!$1:$1048576,2,FALSE)</f>
        <v>135000</v>
      </c>
      <c r="AF7" s="45" t="s">
        <v>260</v>
      </c>
      <c r="AG7" s="113">
        <f>VLOOKUP(AF7,'MONEY WON'!$1:$1048576,2,FALSE)</f>
        <v>365000</v>
      </c>
    </row>
    <row r="8" spans="1:33" x14ac:dyDescent="0.2">
      <c r="A8" s="34">
        <v>7</v>
      </c>
      <c r="B8" s="35" t="s">
        <v>162</v>
      </c>
      <c r="C8" s="108">
        <f>E8+G8+I8+K8+M8+O8+Q8+S8+U8+W8+Y8+AA8+AC8+AE8+AG8</f>
        <v>5831230</v>
      </c>
      <c r="D8" s="36" t="s">
        <v>41</v>
      </c>
      <c r="E8" s="37">
        <f>VLOOKUP(D8,'MONEY WON'!$1:$1048576,2,FALSE)</f>
        <v>3150000</v>
      </c>
      <c r="F8" s="38" t="s">
        <v>31</v>
      </c>
      <c r="G8" s="37">
        <f>VLOOKUP(F8,'MONEY WON'!$1:$1048576,2,FALSE)</f>
        <v>37625</v>
      </c>
      <c r="H8" s="38" t="s">
        <v>70</v>
      </c>
      <c r="I8" s="37">
        <f>VLOOKUP(H8,'MONEY WON'!$1:$1048576,2,FALSE)</f>
        <v>1540000</v>
      </c>
      <c r="J8" s="39" t="s">
        <v>30</v>
      </c>
      <c r="K8" s="111">
        <f>VLOOKUP(J8,'MONEY WON'!$1:$1048576,2,FALSE)</f>
        <v>0</v>
      </c>
      <c r="L8" s="41" t="s">
        <v>193</v>
      </c>
      <c r="M8" s="111">
        <f>VLOOKUP(L8,'MONEY WON'!$1:$1048576,2,FALSE)</f>
        <v>288333</v>
      </c>
      <c r="N8" s="41" t="s">
        <v>62</v>
      </c>
      <c r="O8" s="111">
        <f>VLOOKUP(N8,'MONEY WON'!$1:$1048576,2,FALSE)</f>
        <v>0</v>
      </c>
      <c r="P8" s="42" t="s">
        <v>203</v>
      </c>
      <c r="Q8" s="115">
        <f>VLOOKUP(P8,'MONEY WON'!$1:$1048576,2,FALSE)</f>
        <v>90136</v>
      </c>
      <c r="R8" s="42" t="s">
        <v>181</v>
      </c>
      <c r="S8" s="115">
        <f>VLOOKUP(R8,'MONEY WON'!$1:$1048576,2,FALSE)</f>
        <v>90136</v>
      </c>
      <c r="T8" s="42" t="s">
        <v>51</v>
      </c>
      <c r="U8" s="115">
        <f>VLOOKUP(T8,'MONEY WON'!$1:$1048576,2,FALSE)</f>
        <v>0</v>
      </c>
      <c r="V8" s="43" t="s">
        <v>226</v>
      </c>
      <c r="W8" s="117">
        <f>VLOOKUP(V8,'MONEY WON'!$1:$1048576,2,FALSE)</f>
        <v>0</v>
      </c>
      <c r="X8" s="44" t="s">
        <v>219</v>
      </c>
      <c r="Y8" s="117">
        <f>VLOOKUP(X8,'MONEY WON'!$1:$1048576,2,FALSE)</f>
        <v>135000</v>
      </c>
      <c r="Z8" s="44" t="s">
        <v>218</v>
      </c>
      <c r="AA8" s="117">
        <f>VLOOKUP(Z8,'MONEY WON'!$1:$1048576,2,FALSE)</f>
        <v>0</v>
      </c>
      <c r="AB8" s="45" t="s">
        <v>234</v>
      </c>
      <c r="AC8" s="113">
        <f>VLOOKUP(AB8,'MONEY WON'!$1:$1048576,2,FALSE)</f>
        <v>0</v>
      </c>
      <c r="AD8" s="45" t="s">
        <v>247</v>
      </c>
      <c r="AE8" s="113">
        <f>VLOOKUP(AD8,'MONEY WON'!$1:$1048576,2,FALSE)</f>
        <v>135000</v>
      </c>
      <c r="AF8" s="45" t="s">
        <v>260</v>
      </c>
      <c r="AG8" s="113">
        <f>VLOOKUP(AF8,'MONEY WON'!$1:$1048576,2,FALSE)</f>
        <v>365000</v>
      </c>
    </row>
    <row r="9" spans="1:33" x14ac:dyDescent="0.2">
      <c r="A9" s="34">
        <v>8</v>
      </c>
      <c r="B9" s="35" t="s">
        <v>270</v>
      </c>
      <c r="C9" s="108">
        <f>E9+G9+I9+K9+M9+O9+Q9+S9+U9+W9+Y9+AA9+AC9+AE9+AG9</f>
        <v>5716255</v>
      </c>
      <c r="D9" s="36" t="s">
        <v>41</v>
      </c>
      <c r="E9" s="37">
        <f>VLOOKUP(D9,'MONEY WON'!$1:$1048576,2,FALSE)</f>
        <v>3150000</v>
      </c>
      <c r="F9" s="38" t="s">
        <v>70</v>
      </c>
      <c r="G9" s="37">
        <f>VLOOKUP(F9,'MONEY WON'!$1:$1048576,2,FALSE)</f>
        <v>1540000</v>
      </c>
      <c r="H9" s="38" t="s">
        <v>34</v>
      </c>
      <c r="I9" s="37">
        <f>VLOOKUP(H9,'MONEY WON'!$1:$1048576,2,FALSE)</f>
        <v>29500</v>
      </c>
      <c r="J9" s="39" t="s">
        <v>30</v>
      </c>
      <c r="K9" s="111">
        <f>VLOOKUP(J9,'MONEY WON'!$1:$1048576,2,FALSE)</f>
        <v>0</v>
      </c>
      <c r="L9" s="40" t="s">
        <v>86</v>
      </c>
      <c r="M9" s="111">
        <f>VLOOKUP(L9,'MONEY WON'!$1:$1048576,2,FALSE)</f>
        <v>90136</v>
      </c>
      <c r="N9" s="41" t="s">
        <v>193</v>
      </c>
      <c r="O9" s="111">
        <f>VLOOKUP(N9,'MONEY WON'!$1:$1048576,2,FALSE)</f>
        <v>288333</v>
      </c>
      <c r="P9" s="42" t="s">
        <v>74</v>
      </c>
      <c r="Q9" s="115">
        <f>VLOOKUP(P9,'MONEY WON'!$1:$1048576,2,FALSE)</f>
        <v>0</v>
      </c>
      <c r="R9" s="42" t="s">
        <v>57</v>
      </c>
      <c r="S9" s="115">
        <f>VLOOKUP(R9,'MONEY WON'!$1:$1048576,2,FALSE)</f>
        <v>33250</v>
      </c>
      <c r="T9" s="42" t="s">
        <v>51</v>
      </c>
      <c r="U9" s="115">
        <f>VLOOKUP(T9,'MONEY WON'!$1:$1048576,2,FALSE)</f>
        <v>0</v>
      </c>
      <c r="V9" s="43" t="s">
        <v>184</v>
      </c>
      <c r="W9" s="117">
        <f>VLOOKUP(V9,'MONEY WON'!$1:$1048576,2,FALSE)</f>
        <v>28000</v>
      </c>
      <c r="X9" s="44" t="s">
        <v>224</v>
      </c>
      <c r="Y9" s="117">
        <f>VLOOKUP(X9,'MONEY WON'!$1:$1048576,2,FALSE)</f>
        <v>29500</v>
      </c>
      <c r="Z9" s="44" t="s">
        <v>182</v>
      </c>
      <c r="AA9" s="117">
        <f>VLOOKUP(Z9,'MONEY WON'!$1:$1048576,2,FALSE)</f>
        <v>46900</v>
      </c>
      <c r="AB9" s="45" t="s">
        <v>258</v>
      </c>
      <c r="AC9" s="113">
        <f>VLOOKUP(AB9,'MONEY WON'!$1:$1048576,2,FALSE)</f>
        <v>90136</v>
      </c>
      <c r="AD9" s="45" t="s">
        <v>249</v>
      </c>
      <c r="AE9" s="113">
        <f>VLOOKUP(AD9,'MONEY WON'!$1:$1048576,2,FALSE)</f>
        <v>25500</v>
      </c>
      <c r="AF9" s="45" t="s">
        <v>260</v>
      </c>
      <c r="AG9" s="113">
        <f>VLOOKUP(AF9,'MONEY WON'!$1:$1048576,2,FALSE)</f>
        <v>365000</v>
      </c>
    </row>
    <row r="10" spans="1:33" x14ac:dyDescent="0.2">
      <c r="A10" s="34">
        <v>9</v>
      </c>
      <c r="B10" s="35" t="s">
        <v>278</v>
      </c>
      <c r="C10" s="108">
        <f>E10+G10+I10+K10+M10+O10+Q10+S10+U10+W10+Y10+AA10+AC10+AE10+AG10</f>
        <v>5659644</v>
      </c>
      <c r="D10" s="36" t="s">
        <v>41</v>
      </c>
      <c r="E10" s="37">
        <f>VLOOKUP(D10,'MONEY WON'!$1:$1048576,2,FALSE)</f>
        <v>3150000</v>
      </c>
      <c r="F10" s="38" t="s">
        <v>70</v>
      </c>
      <c r="G10" s="37">
        <f>VLOOKUP(F10,'MONEY WON'!$1:$1048576,2,FALSE)</f>
        <v>1540000</v>
      </c>
      <c r="H10" s="38" t="s">
        <v>28</v>
      </c>
      <c r="I10" s="37">
        <f>VLOOKUP(H10,'MONEY WON'!$1:$1048576,2,FALSE)</f>
        <v>35000</v>
      </c>
      <c r="J10" s="39" t="s">
        <v>29</v>
      </c>
      <c r="K10" s="111">
        <f>VLOOKUP(J10,'MONEY WON'!$1:$1048576,2,FALSE)</f>
        <v>90136</v>
      </c>
      <c r="L10" s="40" t="s">
        <v>193</v>
      </c>
      <c r="M10" s="111">
        <f>VLOOKUP(L10,'MONEY WON'!$1:$1048576,2,FALSE)</f>
        <v>288333</v>
      </c>
      <c r="N10" s="41" t="s">
        <v>62</v>
      </c>
      <c r="O10" s="111">
        <f>VLOOKUP(N10,'MONEY WON'!$1:$1048576,2,FALSE)</f>
        <v>0</v>
      </c>
      <c r="P10" s="42" t="s">
        <v>78</v>
      </c>
      <c r="Q10" s="115">
        <f>VLOOKUP(P10,'MONEY WON'!$1:$1048576,2,FALSE)</f>
        <v>33250</v>
      </c>
      <c r="R10" s="42" t="s">
        <v>209</v>
      </c>
      <c r="S10" s="115">
        <f>VLOOKUP(R10,'MONEY WON'!$1:$1048576,2,FALSE)</f>
        <v>26500</v>
      </c>
      <c r="T10" s="42" t="s">
        <v>51</v>
      </c>
      <c r="U10" s="115">
        <f>VLOOKUP(T10,'MONEY WON'!$1:$1048576,2,FALSE)</f>
        <v>0</v>
      </c>
      <c r="V10" s="43" t="s">
        <v>88</v>
      </c>
      <c r="W10" s="117">
        <f>VLOOKUP(V10,'MONEY WON'!$1:$1048576,2,FALSE)</f>
        <v>46900</v>
      </c>
      <c r="X10" s="44" t="s">
        <v>228</v>
      </c>
      <c r="Y10" s="117">
        <f>VLOOKUP(X10,'MONEY WON'!$1:$1048576,2,FALSE)</f>
        <v>37625</v>
      </c>
      <c r="Z10" s="44" t="s">
        <v>231</v>
      </c>
      <c r="AA10" s="117">
        <f>VLOOKUP(Z10,'MONEY WON'!$1:$1048576,2,FALSE)</f>
        <v>46900</v>
      </c>
      <c r="AB10" s="45" t="s">
        <v>234</v>
      </c>
      <c r="AC10" s="113">
        <f>VLOOKUP(AB10,'MONEY WON'!$1:$1048576,2,FALSE)</f>
        <v>0</v>
      </c>
      <c r="AD10" s="45" t="s">
        <v>260</v>
      </c>
      <c r="AE10" s="113">
        <f>VLOOKUP(AD10,'MONEY WON'!$1:$1048576,2,FALSE)</f>
        <v>365000</v>
      </c>
      <c r="AF10" s="45" t="s">
        <v>252</v>
      </c>
      <c r="AG10" s="113">
        <f>VLOOKUP(AF10,'MONEY WON'!$1:$1048576,2,FALSE)</f>
        <v>0</v>
      </c>
    </row>
    <row r="11" spans="1:33" x14ac:dyDescent="0.2">
      <c r="A11" s="34">
        <v>10</v>
      </c>
      <c r="B11" s="35" t="s">
        <v>168</v>
      </c>
      <c r="C11" s="108">
        <f>E11+G11+I11+K11+M11+O11+Q11+S11+U11+W11+Y11+AA11+AC11+AE11+AG11</f>
        <v>5586422</v>
      </c>
      <c r="D11" s="36" t="s">
        <v>41</v>
      </c>
      <c r="E11" s="37">
        <f>VLOOKUP(D11,'MONEY WON'!$1:$1048576,2,FALSE)</f>
        <v>3150000</v>
      </c>
      <c r="F11" s="38" t="s">
        <v>70</v>
      </c>
      <c r="G11" s="37">
        <f>VLOOKUP(F11,'MONEY WON'!$1:$1048576,2,FALSE)</f>
        <v>1540000</v>
      </c>
      <c r="H11" s="38" t="s">
        <v>32</v>
      </c>
      <c r="I11" s="37">
        <f>VLOOKUP(H11,'MONEY WON'!$1:$1048576,2,FALSE)</f>
        <v>90136</v>
      </c>
      <c r="J11" s="39" t="s">
        <v>29</v>
      </c>
      <c r="K11" s="111">
        <f>VLOOKUP(J11,'MONEY WON'!$1:$1048576,2,FALSE)</f>
        <v>90136</v>
      </c>
      <c r="L11" s="40" t="s">
        <v>30</v>
      </c>
      <c r="M11" s="111">
        <f>VLOOKUP(L11,'MONEY WON'!$1:$1048576,2,FALSE)</f>
        <v>0</v>
      </c>
      <c r="N11" s="41" t="s">
        <v>33</v>
      </c>
      <c r="O11" s="111">
        <f>VLOOKUP(N11,'MONEY WON'!$1:$1048576,2,FALSE)</f>
        <v>465000</v>
      </c>
      <c r="P11" s="42" t="s">
        <v>51</v>
      </c>
      <c r="Q11" s="115">
        <f>VLOOKUP(P11,'MONEY WON'!$1:$1048576,2,FALSE)</f>
        <v>0</v>
      </c>
      <c r="R11" s="42" t="s">
        <v>77</v>
      </c>
      <c r="S11" s="115">
        <f>VLOOKUP(R11,'MONEY WON'!$1:$1048576,2,FALSE)</f>
        <v>46900</v>
      </c>
      <c r="T11" s="42" t="s">
        <v>57</v>
      </c>
      <c r="U11" s="115">
        <f>VLOOKUP(T11,'MONEY WON'!$1:$1048576,2,FALSE)</f>
        <v>33250</v>
      </c>
      <c r="V11" s="43" t="s">
        <v>221</v>
      </c>
      <c r="W11" s="117">
        <f>VLOOKUP(V11,'MONEY WON'!$1:$1048576,2,FALSE)</f>
        <v>0</v>
      </c>
      <c r="X11" s="44" t="s">
        <v>219</v>
      </c>
      <c r="Y11" s="117">
        <f>VLOOKUP(X11,'MONEY WON'!$1:$1048576,2,FALSE)</f>
        <v>135000</v>
      </c>
      <c r="Z11" s="44" t="s">
        <v>97</v>
      </c>
      <c r="AA11" s="117">
        <f>VLOOKUP(Z11,'MONEY WON'!$1:$1048576,2,FALSE)</f>
        <v>36000</v>
      </c>
      <c r="AB11" s="45" t="s">
        <v>234</v>
      </c>
      <c r="AC11" s="113">
        <f>VLOOKUP(AB11,'MONEY WON'!$1:$1048576,2,FALSE)</f>
        <v>0</v>
      </c>
      <c r="AD11" s="45" t="s">
        <v>233</v>
      </c>
      <c r="AE11" s="113">
        <f>VLOOKUP(AD11,'MONEY WON'!$1:$1048576,2,FALSE)</f>
        <v>0</v>
      </c>
      <c r="AF11" s="45" t="s">
        <v>252</v>
      </c>
      <c r="AG11" s="113">
        <f>VLOOKUP(AF11,'MONEY WON'!$1:$1048576,2,FALSE)</f>
        <v>0</v>
      </c>
    </row>
    <row r="12" spans="1:33" x14ac:dyDescent="0.2">
      <c r="A12" s="34">
        <v>11</v>
      </c>
      <c r="B12" s="35" t="s">
        <v>148</v>
      </c>
      <c r="C12" s="108">
        <f>E12+G12+I12+K12+M12+O12+Q12+S12+U12+W12+Y12+AA12+AC12+AE12+AG12</f>
        <v>5431061</v>
      </c>
      <c r="D12" s="36" t="s">
        <v>41</v>
      </c>
      <c r="E12" s="37">
        <f>VLOOKUP(D12,'MONEY WON'!$1:$1048576,2,FALSE)</f>
        <v>3150000</v>
      </c>
      <c r="F12" s="38" t="s">
        <v>70</v>
      </c>
      <c r="G12" s="37">
        <f>VLOOKUP(F12,'MONEY WON'!$1:$1048576,2,FALSE)</f>
        <v>1540000</v>
      </c>
      <c r="H12" s="38" t="s">
        <v>48</v>
      </c>
      <c r="I12" s="37">
        <f>VLOOKUP(H12,'MONEY WON'!$1:$1048576,2,FALSE)</f>
        <v>214400</v>
      </c>
      <c r="J12" s="39" t="s">
        <v>30</v>
      </c>
      <c r="K12" s="111">
        <f>VLOOKUP(J12,'MONEY WON'!$1:$1048576,2,FALSE)</f>
        <v>0</v>
      </c>
      <c r="L12" s="40" t="s">
        <v>194</v>
      </c>
      <c r="M12" s="111">
        <f>VLOOKUP(L12,'MONEY WON'!$1:$1048576,2,FALSE)</f>
        <v>0</v>
      </c>
      <c r="N12" s="41" t="s">
        <v>62</v>
      </c>
      <c r="O12" s="111">
        <f>VLOOKUP(N12,'MONEY WON'!$1:$1048576,2,FALSE)</f>
        <v>0</v>
      </c>
      <c r="P12" s="42" t="s">
        <v>209</v>
      </c>
      <c r="Q12" s="115">
        <f>VLOOKUP(P12,'MONEY WON'!$1:$1048576,2,FALSE)</f>
        <v>26500</v>
      </c>
      <c r="R12" s="42" t="s">
        <v>205</v>
      </c>
      <c r="S12" s="115">
        <f>VLOOKUP(R12,'MONEY WON'!$1:$1048576,2,FALSE)</f>
        <v>90136</v>
      </c>
      <c r="T12" s="42" t="s">
        <v>51</v>
      </c>
      <c r="U12" s="115">
        <f>VLOOKUP(T12,'MONEY WON'!$1:$1048576,2,FALSE)</f>
        <v>0</v>
      </c>
      <c r="V12" s="43" t="s">
        <v>230</v>
      </c>
      <c r="W12" s="117">
        <f>VLOOKUP(V12,'MONEY WON'!$1:$1048576,2,FALSE)</f>
        <v>0</v>
      </c>
      <c r="X12" s="44" t="s">
        <v>228</v>
      </c>
      <c r="Y12" s="117">
        <f>VLOOKUP(X12,'MONEY WON'!$1:$1048576,2,FALSE)</f>
        <v>37625</v>
      </c>
      <c r="Z12" s="44" t="s">
        <v>88</v>
      </c>
      <c r="AA12" s="117">
        <f>VLOOKUP(Z12,'MONEY WON'!$1:$1048576,2,FALSE)</f>
        <v>46900</v>
      </c>
      <c r="AB12" s="45" t="s">
        <v>249</v>
      </c>
      <c r="AC12" s="113">
        <f>VLOOKUP(AB12,'MONEY WON'!$1:$1048576,2,FALSE)</f>
        <v>25500</v>
      </c>
      <c r="AD12" s="45" t="s">
        <v>247</v>
      </c>
      <c r="AE12" s="113">
        <f>VLOOKUP(AD12,'MONEY WON'!$1:$1048576,2,FALSE)</f>
        <v>135000</v>
      </c>
      <c r="AF12" s="45" t="s">
        <v>251</v>
      </c>
      <c r="AG12" s="113">
        <f>VLOOKUP(AF12,'MONEY WON'!$1:$1048576,2,FALSE)</f>
        <v>165000</v>
      </c>
    </row>
    <row r="13" spans="1:33" x14ac:dyDescent="0.2">
      <c r="A13" s="34">
        <v>12</v>
      </c>
      <c r="B13" s="35" t="s">
        <v>317</v>
      </c>
      <c r="C13" s="108">
        <f>E13+G13+I13+K13+M13+O13+Q13+S13+U13+W13+Y13+AA13+AC13+AE13+AG13</f>
        <v>5396061</v>
      </c>
      <c r="D13" s="36" t="s">
        <v>41</v>
      </c>
      <c r="E13" s="37">
        <f>VLOOKUP(D13,'MONEY WON'!$1:$1048576,2,FALSE)</f>
        <v>3150000</v>
      </c>
      <c r="F13" s="38" t="s">
        <v>54</v>
      </c>
      <c r="G13" s="37">
        <f>VLOOKUP(F13,'MONEY WON'!$1:$1048576,2,FALSE)</f>
        <v>26500</v>
      </c>
      <c r="H13" s="38" t="s">
        <v>31</v>
      </c>
      <c r="I13" s="37">
        <f>VLOOKUP(H13,'MONEY WON'!$1:$1048576,2,FALSE)</f>
        <v>37625</v>
      </c>
      <c r="J13" s="39" t="s">
        <v>30</v>
      </c>
      <c r="K13" s="111">
        <f>VLOOKUP(J13,'MONEY WON'!$1:$1048576,2,FALSE)</f>
        <v>0</v>
      </c>
      <c r="L13" s="40" t="s">
        <v>101</v>
      </c>
      <c r="M13" s="111">
        <f>VLOOKUP(L13,'MONEY WON'!$1:$1048576,2,FALSE)</f>
        <v>214400</v>
      </c>
      <c r="N13" s="41" t="s">
        <v>52</v>
      </c>
      <c r="O13" s="111">
        <f>VLOOKUP(N13,'MONEY WON'!$1:$1048576,2,FALSE)</f>
        <v>90136</v>
      </c>
      <c r="P13" s="42" t="s">
        <v>200</v>
      </c>
      <c r="Q13" s="115">
        <f>VLOOKUP(P13,'MONEY WON'!$1:$1048576,2,FALSE)</f>
        <v>720000</v>
      </c>
      <c r="R13" s="42" t="s">
        <v>206</v>
      </c>
      <c r="S13" s="115">
        <f>VLOOKUP(R13,'MONEY WON'!$1:$1048576,2,FALSE)</f>
        <v>720000</v>
      </c>
      <c r="T13" s="42" t="s">
        <v>51</v>
      </c>
      <c r="U13" s="115">
        <f>VLOOKUP(T13,'MONEY WON'!$1:$1048576,2,FALSE)</f>
        <v>0</v>
      </c>
      <c r="V13" s="43" t="s">
        <v>220</v>
      </c>
      <c r="W13" s="117">
        <f>VLOOKUP(V13,'MONEY WON'!$1:$1048576,2,FALSE)</f>
        <v>0</v>
      </c>
      <c r="X13" s="44" t="s">
        <v>226</v>
      </c>
      <c r="Y13" s="117">
        <f>VLOOKUP(X13,'MONEY WON'!$1:$1048576,2,FALSE)</f>
        <v>0</v>
      </c>
      <c r="Z13" s="44" t="s">
        <v>88</v>
      </c>
      <c r="AA13" s="117">
        <f>VLOOKUP(Z13,'MONEY WON'!$1:$1048576,2,FALSE)</f>
        <v>46900</v>
      </c>
      <c r="AB13" s="45" t="s">
        <v>249</v>
      </c>
      <c r="AC13" s="113">
        <f>VLOOKUP(AB13,'MONEY WON'!$1:$1048576,2,FALSE)</f>
        <v>25500</v>
      </c>
      <c r="AD13" s="45" t="s">
        <v>234</v>
      </c>
      <c r="AE13" s="113">
        <f>VLOOKUP(AD13,'MONEY WON'!$1:$1048576,2,FALSE)</f>
        <v>0</v>
      </c>
      <c r="AF13" s="45" t="s">
        <v>260</v>
      </c>
      <c r="AG13" s="113">
        <f>VLOOKUP(AF13,'MONEY WON'!$1:$1048576,2,FALSE)</f>
        <v>365000</v>
      </c>
    </row>
    <row r="14" spans="1:33" x14ac:dyDescent="0.2">
      <c r="A14" s="34">
        <v>13</v>
      </c>
      <c r="B14" s="35" t="s">
        <v>322</v>
      </c>
      <c r="C14" s="108">
        <f>E14+G14+I14+K14+M14+O14+Q14+S14+U14+W14+Y14+AA14+AC14+AE14+AG14</f>
        <v>5340686</v>
      </c>
      <c r="D14" s="36" t="s">
        <v>41</v>
      </c>
      <c r="E14" s="37">
        <f>VLOOKUP(D14,'MONEY WON'!$1:$1048576,2,FALSE)</f>
        <v>3150000</v>
      </c>
      <c r="F14" s="36" t="s">
        <v>70</v>
      </c>
      <c r="G14" s="37">
        <f>VLOOKUP(F14,'MONEY WON'!$1:$1048576,2,FALSE)</f>
        <v>1540000</v>
      </c>
      <c r="H14" s="38" t="s">
        <v>31</v>
      </c>
      <c r="I14" s="37">
        <f>VLOOKUP(H14,'MONEY WON'!$1:$1048576,2,FALSE)</f>
        <v>37625</v>
      </c>
      <c r="J14" s="39" t="s">
        <v>30</v>
      </c>
      <c r="K14" s="111">
        <f>VLOOKUP(J14,'MONEY WON'!$1:$1048576,2,FALSE)</f>
        <v>0</v>
      </c>
      <c r="L14" s="40" t="s">
        <v>190</v>
      </c>
      <c r="M14" s="111">
        <f>VLOOKUP(L14,'MONEY WON'!$1:$1048576,2,FALSE)</f>
        <v>46900</v>
      </c>
      <c r="N14" s="41" t="s">
        <v>62</v>
      </c>
      <c r="O14" s="111">
        <f>VLOOKUP(N14,'MONEY WON'!$1:$1048576,2,FALSE)</f>
        <v>0</v>
      </c>
      <c r="P14" s="42" t="s">
        <v>209</v>
      </c>
      <c r="Q14" s="115">
        <f>VLOOKUP(P14,'MONEY WON'!$1:$1048576,2,FALSE)</f>
        <v>26500</v>
      </c>
      <c r="R14" s="42" t="s">
        <v>202</v>
      </c>
      <c r="S14" s="115">
        <f>VLOOKUP(R14,'MONEY WON'!$1:$1048576,2,FALSE)</f>
        <v>0</v>
      </c>
      <c r="T14" s="42" t="s">
        <v>51</v>
      </c>
      <c r="U14" s="115">
        <f>VLOOKUP(T14,'MONEY WON'!$1:$1048576,2,FALSE)</f>
        <v>0</v>
      </c>
      <c r="V14" s="43" t="s">
        <v>216</v>
      </c>
      <c r="W14" s="117">
        <f>VLOOKUP(V14,'MONEY WON'!$1:$1048576,2,FALSE)</f>
        <v>0</v>
      </c>
      <c r="X14" s="44" t="s">
        <v>228</v>
      </c>
      <c r="Y14" s="117">
        <f>VLOOKUP(X14,'MONEY WON'!$1:$1048576,2,FALSE)</f>
        <v>37625</v>
      </c>
      <c r="Z14" s="44" t="s">
        <v>231</v>
      </c>
      <c r="AA14" s="117">
        <f>VLOOKUP(Z14,'MONEY WON'!$1:$1048576,2,FALSE)</f>
        <v>46900</v>
      </c>
      <c r="AB14" s="45" t="s">
        <v>258</v>
      </c>
      <c r="AC14" s="113">
        <f>VLOOKUP(AB14,'MONEY WON'!$1:$1048576,2,FALSE)</f>
        <v>90136</v>
      </c>
      <c r="AD14" s="45" t="s">
        <v>260</v>
      </c>
      <c r="AE14" s="113">
        <f>VLOOKUP(AD14,'MONEY WON'!$1:$1048576,2,FALSE)</f>
        <v>365000</v>
      </c>
      <c r="AF14" s="45" t="s">
        <v>254</v>
      </c>
      <c r="AG14" s="113">
        <f>VLOOKUP(AF14,'MONEY WON'!$1:$1048576,2,FALSE)</f>
        <v>0</v>
      </c>
    </row>
    <row r="15" spans="1:33" x14ac:dyDescent="0.2">
      <c r="A15" s="34">
        <v>14</v>
      </c>
      <c r="B15" s="35" t="s">
        <v>139</v>
      </c>
      <c r="C15" s="108">
        <f>E15+G15+I15+K15+M15+O15+Q15+S15+U15+W15+Y15+AA15+AC15+AE15+AG15</f>
        <v>5227858</v>
      </c>
      <c r="D15" s="36" t="s">
        <v>41</v>
      </c>
      <c r="E15" s="37">
        <f>VLOOKUP(D15,'MONEY WON'!$1:$1048576,2,FALSE)</f>
        <v>3150000</v>
      </c>
      <c r="F15" s="38" t="s">
        <v>70</v>
      </c>
      <c r="G15" s="37">
        <f>VLOOKUP(F15,'MONEY WON'!$1:$1048576,2,FALSE)</f>
        <v>1540000</v>
      </c>
      <c r="H15" s="38" t="s">
        <v>31</v>
      </c>
      <c r="I15" s="37">
        <f>VLOOKUP(H15,'MONEY WON'!$1:$1048576,2,FALSE)</f>
        <v>37625</v>
      </c>
      <c r="J15" s="39" t="s">
        <v>30</v>
      </c>
      <c r="K15" s="111">
        <f>VLOOKUP(J15,'MONEY WON'!$1:$1048576,2,FALSE)</f>
        <v>0</v>
      </c>
      <c r="L15" s="40" t="s">
        <v>193</v>
      </c>
      <c r="M15" s="111">
        <f>VLOOKUP(L15,'MONEY WON'!$1:$1048576,2,FALSE)</f>
        <v>288333</v>
      </c>
      <c r="N15" s="41" t="s">
        <v>62</v>
      </c>
      <c r="O15" s="111">
        <f>VLOOKUP(N15,'MONEY WON'!$1:$1048576,2,FALSE)</f>
        <v>0</v>
      </c>
      <c r="P15" s="42" t="s">
        <v>65</v>
      </c>
      <c r="Q15" s="115">
        <f>VLOOKUP(P15,'MONEY WON'!$1:$1048576,2,FALSE)</f>
        <v>0</v>
      </c>
      <c r="R15" s="42" t="s">
        <v>55</v>
      </c>
      <c r="S15" s="115">
        <f>VLOOKUP(R15,'MONEY WON'!$1:$1048576,2,FALSE)</f>
        <v>0</v>
      </c>
      <c r="T15" s="42" t="s">
        <v>51</v>
      </c>
      <c r="U15" s="115">
        <f>VLOOKUP(T15,'MONEY WON'!$1:$1048576,2,FALSE)</f>
        <v>0</v>
      </c>
      <c r="V15" s="43" t="s">
        <v>220</v>
      </c>
      <c r="W15" s="117">
        <f>VLOOKUP(V15,'MONEY WON'!$1:$1048576,2,FALSE)</f>
        <v>0</v>
      </c>
      <c r="X15" s="44" t="s">
        <v>226</v>
      </c>
      <c r="Y15" s="117">
        <f>VLOOKUP(X15,'MONEY WON'!$1:$1048576,2,FALSE)</f>
        <v>0</v>
      </c>
      <c r="Z15" s="44" t="s">
        <v>182</v>
      </c>
      <c r="AA15" s="117">
        <f>VLOOKUP(Z15,'MONEY WON'!$1:$1048576,2,FALSE)</f>
        <v>46900</v>
      </c>
      <c r="AB15" s="45" t="s">
        <v>234</v>
      </c>
      <c r="AC15" s="113">
        <f>VLOOKUP(AB15,'MONEY WON'!$1:$1048576,2,FALSE)</f>
        <v>0</v>
      </c>
      <c r="AD15" s="45" t="s">
        <v>251</v>
      </c>
      <c r="AE15" s="113">
        <f>VLOOKUP(AD15,'MONEY WON'!$1:$1048576,2,FALSE)</f>
        <v>165000</v>
      </c>
      <c r="AF15" s="45" t="s">
        <v>254</v>
      </c>
      <c r="AG15" s="113">
        <f>VLOOKUP(AF15,'MONEY WON'!$1:$1048576,2,FALSE)</f>
        <v>0</v>
      </c>
    </row>
    <row r="16" spans="1:33" x14ac:dyDescent="0.2">
      <c r="A16" s="34">
        <v>15</v>
      </c>
      <c r="B16" s="35" t="s">
        <v>159</v>
      </c>
      <c r="C16" s="108">
        <f>E16+G16+I16+K16+M16+O16+Q16+S16+U16+W16+Y16+AA16+AC16+AE16+AG16</f>
        <v>5203908</v>
      </c>
      <c r="D16" s="36" t="s">
        <v>41</v>
      </c>
      <c r="E16" s="37">
        <f>VLOOKUP(D16,'MONEY WON'!$1:$1048576,2,FALSE)</f>
        <v>3150000</v>
      </c>
      <c r="F16" s="38" t="s">
        <v>70</v>
      </c>
      <c r="G16" s="37">
        <f>VLOOKUP(F16,'MONEY WON'!$1:$1048576,2,FALSE)</f>
        <v>1540000</v>
      </c>
      <c r="H16" s="38" t="s">
        <v>31</v>
      </c>
      <c r="I16" s="37">
        <f>VLOOKUP(H16,'MONEY WON'!$1:$1048576,2,FALSE)</f>
        <v>37625</v>
      </c>
      <c r="J16" s="39" t="s">
        <v>30</v>
      </c>
      <c r="K16" s="111">
        <f>VLOOKUP(J16,'MONEY WON'!$1:$1048576,2,FALSE)</f>
        <v>0</v>
      </c>
      <c r="L16" s="40" t="s">
        <v>76</v>
      </c>
      <c r="M16" s="111">
        <f>VLOOKUP(L16,'MONEY WON'!$1:$1048576,2,FALSE)</f>
        <v>0</v>
      </c>
      <c r="N16" s="41" t="s">
        <v>86</v>
      </c>
      <c r="O16" s="111">
        <f>VLOOKUP(N16,'MONEY WON'!$1:$1048576,2,FALSE)</f>
        <v>90136</v>
      </c>
      <c r="P16" s="42" t="s">
        <v>51</v>
      </c>
      <c r="Q16" s="115">
        <f>VLOOKUP(P16,'MONEY WON'!$1:$1048576,2,FALSE)</f>
        <v>0</v>
      </c>
      <c r="R16" s="42" t="s">
        <v>205</v>
      </c>
      <c r="S16" s="115">
        <f>VLOOKUP(R16,'MONEY WON'!$1:$1048576,2,FALSE)</f>
        <v>90136</v>
      </c>
      <c r="T16" s="42" t="s">
        <v>57</v>
      </c>
      <c r="U16" s="115">
        <f>VLOOKUP(T16,'MONEY WON'!$1:$1048576,2,FALSE)</f>
        <v>33250</v>
      </c>
      <c r="V16" s="43" t="s">
        <v>225</v>
      </c>
      <c r="W16" s="117">
        <f>VLOOKUP(V16,'MONEY WON'!$1:$1048576,2,FALSE)</f>
        <v>0</v>
      </c>
      <c r="X16" s="44" t="s">
        <v>228</v>
      </c>
      <c r="Y16" s="117">
        <f>VLOOKUP(X16,'MONEY WON'!$1:$1048576,2,FALSE)</f>
        <v>37625</v>
      </c>
      <c r="Z16" s="44" t="s">
        <v>53</v>
      </c>
      <c r="AA16" s="117">
        <f>VLOOKUP(Z16,'MONEY WON'!$1:$1048576,2,FALSE)</f>
        <v>0</v>
      </c>
      <c r="AB16" s="45" t="s">
        <v>258</v>
      </c>
      <c r="AC16" s="113">
        <f>VLOOKUP(AB16,'MONEY WON'!$1:$1048576,2,FALSE)</f>
        <v>90136</v>
      </c>
      <c r="AD16" s="45" t="s">
        <v>247</v>
      </c>
      <c r="AE16" s="113">
        <f>VLOOKUP(AD16,'MONEY WON'!$1:$1048576,2,FALSE)</f>
        <v>135000</v>
      </c>
      <c r="AF16" s="45" t="s">
        <v>254</v>
      </c>
      <c r="AG16" s="113">
        <f>VLOOKUP(AF16,'MONEY WON'!$1:$1048576,2,FALSE)</f>
        <v>0</v>
      </c>
    </row>
    <row r="17" spans="1:33" x14ac:dyDescent="0.2">
      <c r="A17" s="34">
        <v>16</v>
      </c>
      <c r="B17" s="35" t="s">
        <v>121</v>
      </c>
      <c r="C17" s="108">
        <f>E17+G17+I17+K17+M17+O17+Q17+S17+U17+W17+Y17+AA17+AC17+AE17+AG17</f>
        <v>5159019</v>
      </c>
      <c r="D17" s="36" t="s">
        <v>41</v>
      </c>
      <c r="E17" s="37">
        <f>VLOOKUP(D17,'MONEY WON'!$1:$1048576,2,FALSE)</f>
        <v>3150000</v>
      </c>
      <c r="F17" s="38" t="s">
        <v>48</v>
      </c>
      <c r="G17" s="37">
        <f>VLOOKUP(F17,'MONEY WON'!$1:$1048576,2,FALSE)</f>
        <v>214400</v>
      </c>
      <c r="H17" s="38" t="s">
        <v>188</v>
      </c>
      <c r="I17" s="37">
        <f>VLOOKUP(H17,'MONEY WON'!$1:$1048576,2,FALSE)</f>
        <v>0</v>
      </c>
      <c r="J17" s="39" t="s">
        <v>29</v>
      </c>
      <c r="K17" s="111">
        <f>VLOOKUP(J17,'MONEY WON'!$1:$1048576,2,FALSE)</f>
        <v>90136</v>
      </c>
      <c r="L17" s="40" t="s">
        <v>46</v>
      </c>
      <c r="M17" s="111">
        <f>VLOOKUP(L17,'MONEY WON'!$1:$1048576,2,FALSE)</f>
        <v>214400</v>
      </c>
      <c r="N17" s="41" t="s">
        <v>193</v>
      </c>
      <c r="O17" s="111">
        <f>VLOOKUP(N17,'MONEY WON'!$1:$1048576,2,FALSE)</f>
        <v>288333</v>
      </c>
      <c r="P17" s="42" t="s">
        <v>55</v>
      </c>
      <c r="Q17" s="115">
        <f>VLOOKUP(P17,'MONEY WON'!$1:$1048576,2,FALSE)</f>
        <v>0</v>
      </c>
      <c r="R17" s="42" t="s">
        <v>200</v>
      </c>
      <c r="S17" s="115">
        <f>VLOOKUP(R17,'MONEY WON'!$1:$1048576,2,FALSE)</f>
        <v>720000</v>
      </c>
      <c r="T17" s="42" t="s">
        <v>47</v>
      </c>
      <c r="U17" s="115">
        <f>VLOOKUP(T17,'MONEY WON'!$1:$1048576,2,FALSE)</f>
        <v>0</v>
      </c>
      <c r="V17" s="43" t="s">
        <v>184</v>
      </c>
      <c r="W17" s="117">
        <f>VLOOKUP(V17,'MONEY WON'!$1:$1048576,2,FALSE)</f>
        <v>28000</v>
      </c>
      <c r="X17" s="44" t="s">
        <v>224</v>
      </c>
      <c r="Y17" s="117">
        <f>VLOOKUP(X17,'MONEY WON'!$1:$1048576,2,FALSE)</f>
        <v>29500</v>
      </c>
      <c r="Z17" s="44" t="s">
        <v>225</v>
      </c>
      <c r="AA17" s="117">
        <f>VLOOKUP(Z17,'MONEY WON'!$1:$1048576,2,FALSE)</f>
        <v>0</v>
      </c>
      <c r="AB17" s="45" t="s">
        <v>259</v>
      </c>
      <c r="AC17" s="113">
        <f>VLOOKUP(AB17,'MONEY WON'!$1:$1048576,2,FALSE)</f>
        <v>31250</v>
      </c>
      <c r="AD17" s="45" t="s">
        <v>260</v>
      </c>
      <c r="AE17" s="113">
        <f>VLOOKUP(AD17,'MONEY WON'!$1:$1048576,2,FALSE)</f>
        <v>365000</v>
      </c>
      <c r="AF17" s="45" t="s">
        <v>262</v>
      </c>
      <c r="AG17" s="113">
        <f>VLOOKUP(AF17,'MONEY WON'!$1:$1048576,2,FALSE)</f>
        <v>28000</v>
      </c>
    </row>
    <row r="18" spans="1:33" x14ac:dyDescent="0.2">
      <c r="A18" s="34">
        <v>17</v>
      </c>
      <c r="B18" s="35" t="s">
        <v>263</v>
      </c>
      <c r="C18" s="108">
        <f>E18+G18+I18+K18+M18+O18+Q18+S18+U18+W18+Y18+AA18+AC18+AE18+AG18</f>
        <v>5062158</v>
      </c>
      <c r="D18" s="36" t="s">
        <v>70</v>
      </c>
      <c r="E18" s="37">
        <f>VLOOKUP(D18,'MONEY WON'!$1:$1048576,2,FALSE)</f>
        <v>1540000</v>
      </c>
      <c r="F18" s="38" t="s">
        <v>41</v>
      </c>
      <c r="G18" s="37">
        <f>VLOOKUP(F18,'MONEY WON'!$1:$1048576,2,FALSE)</f>
        <v>3150000</v>
      </c>
      <c r="H18" s="38" t="s">
        <v>31</v>
      </c>
      <c r="I18" s="37">
        <f>VLOOKUP(H18,'MONEY WON'!$1:$1048576,2,FALSE)</f>
        <v>37625</v>
      </c>
      <c r="J18" s="39" t="s">
        <v>40</v>
      </c>
      <c r="K18" s="111">
        <f>VLOOKUP(J18,'MONEY WON'!$1:$1048576,2,FALSE)</f>
        <v>90136</v>
      </c>
      <c r="L18" s="40" t="s">
        <v>86</v>
      </c>
      <c r="M18" s="111">
        <f>VLOOKUP(L18,'MONEY WON'!$1:$1048576,2,FALSE)</f>
        <v>90136</v>
      </c>
      <c r="N18" s="41" t="s">
        <v>56</v>
      </c>
      <c r="O18" s="111">
        <f>VLOOKUP(N18,'MONEY WON'!$1:$1048576,2,FALSE)</f>
        <v>0</v>
      </c>
      <c r="P18" s="42" t="s">
        <v>209</v>
      </c>
      <c r="Q18" s="115">
        <f>VLOOKUP(P18,'MONEY WON'!$1:$1048576,2,FALSE)</f>
        <v>26500</v>
      </c>
      <c r="R18" s="42" t="s">
        <v>42</v>
      </c>
      <c r="S18" s="115">
        <f>VLOOKUP(R18,'MONEY WON'!$1:$1048576,2,FALSE)</f>
        <v>0</v>
      </c>
      <c r="T18" s="42" t="s">
        <v>51</v>
      </c>
      <c r="U18" s="115">
        <f>VLOOKUP(T18,'MONEY WON'!$1:$1048576,2,FALSE)</f>
        <v>0</v>
      </c>
      <c r="V18" s="43" t="s">
        <v>226</v>
      </c>
      <c r="W18" s="117">
        <f>VLOOKUP(V18,'MONEY WON'!$1:$1048576,2,FALSE)</f>
        <v>0</v>
      </c>
      <c r="X18" s="44" t="s">
        <v>53</v>
      </c>
      <c r="Y18" s="117">
        <f>VLOOKUP(X18,'MONEY WON'!$1:$1048576,2,FALSE)</f>
        <v>0</v>
      </c>
      <c r="Z18" s="44" t="s">
        <v>229</v>
      </c>
      <c r="AA18" s="117">
        <f>VLOOKUP(Z18,'MONEY WON'!$1:$1048576,2,FALSE)</f>
        <v>37625</v>
      </c>
      <c r="AB18" s="45" t="s">
        <v>237</v>
      </c>
      <c r="AC18" s="113">
        <f>VLOOKUP(AB18,'MONEY WON'!$1:$1048576,2,FALSE)</f>
        <v>0</v>
      </c>
      <c r="AD18" s="45" t="s">
        <v>258</v>
      </c>
      <c r="AE18" s="113">
        <f>VLOOKUP(AD18,'MONEY WON'!$1:$1048576,2,FALSE)</f>
        <v>90136</v>
      </c>
      <c r="AF18" s="45" t="s">
        <v>186</v>
      </c>
      <c r="AG18" s="113">
        <f>VLOOKUP(AF18,'MONEY WON'!$1:$1048576,2,FALSE)</f>
        <v>0</v>
      </c>
    </row>
    <row r="19" spans="1:33" x14ac:dyDescent="0.2">
      <c r="A19" s="34">
        <v>18</v>
      </c>
      <c r="B19" s="35" t="s">
        <v>326</v>
      </c>
      <c r="C19" s="108">
        <f>E19+G19+I19+K19+M19+O19+Q19+S19+U19+W19+Y19+AA19+AC19+AE19+AG19</f>
        <v>5047019</v>
      </c>
      <c r="D19" s="36" t="s">
        <v>41</v>
      </c>
      <c r="E19" s="37">
        <f>VLOOKUP(D19,'MONEY WON'!$1:$1048576,2,FALSE)</f>
        <v>3150000</v>
      </c>
      <c r="F19" s="38" t="s">
        <v>44</v>
      </c>
      <c r="G19" s="37">
        <f>VLOOKUP(F19,'MONEY WON'!$1:$1048576,2,FALSE)</f>
        <v>465000</v>
      </c>
      <c r="H19" s="38" t="s">
        <v>31</v>
      </c>
      <c r="I19" s="37">
        <f>VLOOKUP(H19,'MONEY WON'!$1:$1048576,2,FALSE)</f>
        <v>37625</v>
      </c>
      <c r="J19" s="39" t="s">
        <v>193</v>
      </c>
      <c r="K19" s="111">
        <f>VLOOKUP(J19,'MONEY WON'!$1:$1048576,2,FALSE)</f>
        <v>288333</v>
      </c>
      <c r="L19" s="40" t="s">
        <v>46</v>
      </c>
      <c r="M19" s="111">
        <f>VLOOKUP(L19,'MONEY WON'!$1:$1048576,2,FALSE)</f>
        <v>214400</v>
      </c>
      <c r="N19" s="41" t="s">
        <v>62</v>
      </c>
      <c r="O19" s="111">
        <f>VLOOKUP(N19,'MONEY WON'!$1:$1048576,2,FALSE)</f>
        <v>0</v>
      </c>
      <c r="P19" s="42" t="s">
        <v>203</v>
      </c>
      <c r="Q19" s="115">
        <f>VLOOKUP(P19,'MONEY WON'!$1:$1048576,2,FALSE)</f>
        <v>90136</v>
      </c>
      <c r="R19" s="42" t="s">
        <v>51</v>
      </c>
      <c r="S19" s="115">
        <f>VLOOKUP(R19,'MONEY WON'!$1:$1048576,2,FALSE)</f>
        <v>0</v>
      </c>
      <c r="T19" s="42" t="s">
        <v>209</v>
      </c>
      <c r="U19" s="115">
        <f>VLOOKUP(T19,'MONEY WON'!$1:$1048576,2,FALSE)</f>
        <v>26500</v>
      </c>
      <c r="V19" s="44" t="s">
        <v>228</v>
      </c>
      <c r="W19" s="117">
        <f>VLOOKUP(V19,'MONEY WON'!$1:$1048576,2,FALSE)</f>
        <v>37625</v>
      </c>
      <c r="X19" s="44" t="s">
        <v>219</v>
      </c>
      <c r="Y19" s="117">
        <f>VLOOKUP(X19,'MONEY WON'!$1:$1048576,2,FALSE)</f>
        <v>135000</v>
      </c>
      <c r="Z19" s="44" t="s">
        <v>231</v>
      </c>
      <c r="AA19" s="117">
        <f>VLOOKUP(Z19,'MONEY WON'!$1:$1048576,2,FALSE)</f>
        <v>46900</v>
      </c>
      <c r="AB19" s="45" t="s">
        <v>249</v>
      </c>
      <c r="AC19" s="113">
        <f>VLOOKUP(AB19,'MONEY WON'!$1:$1048576,2,FALSE)</f>
        <v>25500</v>
      </c>
      <c r="AD19" s="45" t="s">
        <v>251</v>
      </c>
      <c r="AE19" s="113">
        <f>VLOOKUP(AD19,'MONEY WON'!$1:$1048576,2,FALSE)</f>
        <v>165000</v>
      </c>
      <c r="AF19" s="45" t="s">
        <v>260</v>
      </c>
      <c r="AG19" s="113">
        <f>VLOOKUP(AF19,'MONEY WON'!$1:$1048576,2,FALSE)</f>
        <v>365000</v>
      </c>
    </row>
    <row r="20" spans="1:33" x14ac:dyDescent="0.2">
      <c r="A20" s="34">
        <v>19</v>
      </c>
      <c r="B20" s="35" t="s">
        <v>268</v>
      </c>
      <c r="C20" s="108">
        <f>E20+G20+I20+K20+M20+O20+Q20+S20+U20+W20+Y20+AA20+AC20+AE20+AG20</f>
        <v>5027533</v>
      </c>
      <c r="D20" s="36" t="s">
        <v>41</v>
      </c>
      <c r="E20" s="37">
        <f>VLOOKUP(D20,'MONEY WON'!$1:$1048576,2,FALSE)</f>
        <v>3150000</v>
      </c>
      <c r="F20" s="38" t="s">
        <v>70</v>
      </c>
      <c r="G20" s="37">
        <f>VLOOKUP(F20,'MONEY WON'!$1:$1048576,2,FALSE)</f>
        <v>1540000</v>
      </c>
      <c r="H20" s="38" t="s">
        <v>31</v>
      </c>
      <c r="I20" s="37">
        <f>VLOOKUP(H20,'MONEY WON'!$1:$1048576,2,FALSE)</f>
        <v>37625</v>
      </c>
      <c r="J20" s="39" t="s">
        <v>29</v>
      </c>
      <c r="K20" s="111">
        <f>VLOOKUP(J20,'MONEY WON'!$1:$1048576,2,FALSE)</f>
        <v>90136</v>
      </c>
      <c r="L20" s="40" t="s">
        <v>189</v>
      </c>
      <c r="M20" s="111">
        <f>VLOOKUP(L20,'MONEY WON'!$1:$1048576,2,FALSE)</f>
        <v>0</v>
      </c>
      <c r="N20" s="41" t="s">
        <v>62</v>
      </c>
      <c r="O20" s="111">
        <f>VLOOKUP(N20,'MONEY WON'!$1:$1048576,2,FALSE)</f>
        <v>0</v>
      </c>
      <c r="P20" s="42" t="s">
        <v>207</v>
      </c>
      <c r="Q20" s="115">
        <f>VLOOKUP(P20,'MONEY WON'!$1:$1048576,2,FALSE)</f>
        <v>90136</v>
      </c>
      <c r="R20" s="42" t="s">
        <v>63</v>
      </c>
      <c r="S20" s="115">
        <f>VLOOKUP(R20,'MONEY WON'!$1:$1048576,2,FALSE)</f>
        <v>0</v>
      </c>
      <c r="T20" s="42" t="s">
        <v>202</v>
      </c>
      <c r="U20" s="115">
        <f>VLOOKUP(T20,'MONEY WON'!$1:$1048576,2,FALSE)</f>
        <v>0</v>
      </c>
      <c r="V20" s="43" t="s">
        <v>213</v>
      </c>
      <c r="W20" s="117">
        <f>VLOOKUP(V20,'MONEY WON'!$1:$1048576,2,FALSE)</f>
        <v>0</v>
      </c>
      <c r="X20" s="44" t="s">
        <v>53</v>
      </c>
      <c r="Y20" s="117">
        <f>VLOOKUP(X20,'MONEY WON'!$1:$1048576,2,FALSE)</f>
        <v>0</v>
      </c>
      <c r="Z20" s="44" t="s">
        <v>224</v>
      </c>
      <c r="AA20" s="117">
        <f>VLOOKUP(Z20,'MONEY WON'!$1:$1048576,2,FALSE)</f>
        <v>29500</v>
      </c>
      <c r="AB20" s="45" t="s">
        <v>234</v>
      </c>
      <c r="AC20" s="113">
        <f>VLOOKUP(AB20,'MONEY WON'!$1:$1048576,2,FALSE)</f>
        <v>0</v>
      </c>
      <c r="AD20" s="45" t="s">
        <v>258</v>
      </c>
      <c r="AE20" s="113">
        <f>VLOOKUP(AD20,'MONEY WON'!$1:$1048576,2,FALSE)</f>
        <v>90136</v>
      </c>
      <c r="AF20" s="45" t="s">
        <v>254</v>
      </c>
      <c r="AG20" s="113">
        <f>VLOOKUP(AF20,'MONEY WON'!$1:$1048576,2,FALSE)</f>
        <v>0</v>
      </c>
    </row>
    <row r="21" spans="1:33" x14ac:dyDescent="0.2">
      <c r="A21" s="34">
        <v>20</v>
      </c>
      <c r="B21" s="35" t="s">
        <v>170</v>
      </c>
      <c r="C21" s="108">
        <f>E21+G21+I21+K21+M21+O21+Q21+S21+U21+W21+Y21+AA21+AC21+AE21+AG21</f>
        <v>4812875</v>
      </c>
      <c r="D21" s="36" t="s">
        <v>41</v>
      </c>
      <c r="E21" s="37">
        <f>VLOOKUP(D21,'MONEY WON'!$1:$1048576,2,FALSE)</f>
        <v>3150000</v>
      </c>
      <c r="F21" s="36" t="s">
        <v>70</v>
      </c>
      <c r="G21" s="37">
        <f>VLOOKUP(F21,'MONEY WON'!$1:$1048576,2,FALSE)</f>
        <v>1540000</v>
      </c>
      <c r="H21" s="38" t="s">
        <v>31</v>
      </c>
      <c r="I21" s="37">
        <f>VLOOKUP(H21,'MONEY WON'!$1:$1048576,2,FALSE)</f>
        <v>37625</v>
      </c>
      <c r="J21" s="39" t="s">
        <v>30</v>
      </c>
      <c r="K21" s="111">
        <f>VLOOKUP(J21,'MONEY WON'!$1:$1048576,2,FALSE)</f>
        <v>0</v>
      </c>
      <c r="L21" s="40" t="s">
        <v>194</v>
      </c>
      <c r="M21" s="111">
        <f>VLOOKUP(L21,'MONEY WON'!$1:$1048576,2,FALSE)</f>
        <v>0</v>
      </c>
      <c r="N21" s="41" t="s">
        <v>62</v>
      </c>
      <c r="O21" s="111">
        <f>VLOOKUP(N21,'MONEY WON'!$1:$1048576,2,FALSE)</f>
        <v>0</v>
      </c>
      <c r="P21" s="42" t="s">
        <v>57</v>
      </c>
      <c r="Q21" s="115">
        <f>VLOOKUP(P21,'MONEY WON'!$1:$1048576,2,FALSE)</f>
        <v>33250</v>
      </c>
      <c r="R21" s="42" t="s">
        <v>51</v>
      </c>
      <c r="S21" s="115">
        <f>VLOOKUP(R21,'MONEY WON'!$1:$1048576,2,FALSE)</f>
        <v>0</v>
      </c>
      <c r="T21" s="42" t="s">
        <v>209</v>
      </c>
      <c r="U21" s="115">
        <f>VLOOKUP(T21,'MONEY WON'!$1:$1048576,2,FALSE)</f>
        <v>26500</v>
      </c>
      <c r="V21" s="43" t="s">
        <v>220</v>
      </c>
      <c r="W21" s="117">
        <f>VLOOKUP(V21,'MONEY WON'!$1:$1048576,2,FALSE)</f>
        <v>0</v>
      </c>
      <c r="X21" s="44" t="s">
        <v>226</v>
      </c>
      <c r="Y21" s="117">
        <f>VLOOKUP(X21,'MONEY WON'!$1:$1048576,2,FALSE)</f>
        <v>0</v>
      </c>
      <c r="Z21" s="44" t="s">
        <v>216</v>
      </c>
      <c r="AA21" s="117">
        <f>VLOOKUP(Z21,'MONEY WON'!$1:$1048576,2,FALSE)</f>
        <v>0</v>
      </c>
      <c r="AB21" s="45" t="s">
        <v>249</v>
      </c>
      <c r="AC21" s="113">
        <f>VLOOKUP(AB21,'MONEY WON'!$1:$1048576,2,FALSE)</f>
        <v>25500</v>
      </c>
      <c r="AD21" s="45" t="s">
        <v>234</v>
      </c>
      <c r="AE21" s="113">
        <f>VLOOKUP(AD21,'MONEY WON'!$1:$1048576,2,FALSE)</f>
        <v>0</v>
      </c>
      <c r="AF21" s="45" t="s">
        <v>254</v>
      </c>
      <c r="AG21" s="113">
        <f>VLOOKUP(AF21,'MONEY WON'!$1:$1048576,2,FALSE)</f>
        <v>0</v>
      </c>
    </row>
    <row r="22" spans="1:33" x14ac:dyDescent="0.2">
      <c r="A22" s="34">
        <v>21</v>
      </c>
      <c r="B22" s="35" t="s">
        <v>302</v>
      </c>
      <c r="C22" s="108">
        <f>E22+G22+I22+K22+M22+O22+Q22+S22+U22+W22+Y22+AA22+AC22+AE22+AG22</f>
        <v>4616322</v>
      </c>
      <c r="D22" s="36" t="s">
        <v>41</v>
      </c>
      <c r="E22" s="37">
        <f>VLOOKUP(D22,'MONEY WON'!$1:$1048576,2,FALSE)</f>
        <v>3150000</v>
      </c>
      <c r="F22" s="38" t="s">
        <v>44</v>
      </c>
      <c r="G22" s="37">
        <f>VLOOKUP(F22,'MONEY WON'!$1:$1048576,2,FALSE)</f>
        <v>465000</v>
      </c>
      <c r="H22" s="38" t="s">
        <v>48</v>
      </c>
      <c r="I22" s="37">
        <f>VLOOKUP(H22,'MONEY WON'!$1:$1048576,2,FALSE)</f>
        <v>214400</v>
      </c>
      <c r="J22" s="39" t="s">
        <v>40</v>
      </c>
      <c r="K22" s="111">
        <f>VLOOKUP(J22,'MONEY WON'!$1:$1048576,2,FALSE)</f>
        <v>90136</v>
      </c>
      <c r="L22" s="40" t="s">
        <v>30</v>
      </c>
      <c r="M22" s="111">
        <f>VLOOKUP(L22,'MONEY WON'!$1:$1048576,2,FALSE)</f>
        <v>0</v>
      </c>
      <c r="N22" s="41" t="s">
        <v>52</v>
      </c>
      <c r="O22" s="111">
        <f>VLOOKUP(N22,'MONEY WON'!$1:$1048576,2,FALSE)</f>
        <v>90136</v>
      </c>
      <c r="P22" s="42" t="s">
        <v>209</v>
      </c>
      <c r="Q22" s="115">
        <f>VLOOKUP(P22,'MONEY WON'!$1:$1048576,2,FALSE)</f>
        <v>26500</v>
      </c>
      <c r="R22" s="42" t="s">
        <v>78</v>
      </c>
      <c r="S22" s="115">
        <f>VLOOKUP(R22,'MONEY WON'!$1:$1048576,2,FALSE)</f>
        <v>33250</v>
      </c>
      <c r="T22" s="42" t="s">
        <v>51</v>
      </c>
      <c r="U22" s="115">
        <f>VLOOKUP(T22,'MONEY WON'!$1:$1048576,2,FALSE)</f>
        <v>0</v>
      </c>
      <c r="V22" s="43" t="s">
        <v>226</v>
      </c>
      <c r="W22" s="117">
        <f>VLOOKUP(V22,'MONEY WON'!$1:$1048576,2,FALSE)</f>
        <v>0</v>
      </c>
      <c r="X22" s="44" t="s">
        <v>231</v>
      </c>
      <c r="Y22" s="117">
        <f>VLOOKUP(X22,'MONEY WON'!$1:$1048576,2,FALSE)</f>
        <v>46900</v>
      </c>
      <c r="Z22" s="44" t="s">
        <v>225</v>
      </c>
      <c r="AA22" s="117">
        <f>VLOOKUP(Z22,'MONEY WON'!$1:$1048576,2,FALSE)</f>
        <v>0</v>
      </c>
      <c r="AB22" s="45" t="s">
        <v>234</v>
      </c>
      <c r="AC22" s="113">
        <f>VLOOKUP(AB22,'MONEY WON'!$1:$1048576,2,FALSE)</f>
        <v>0</v>
      </c>
      <c r="AD22" s="45" t="s">
        <v>247</v>
      </c>
      <c r="AE22" s="113">
        <f>VLOOKUP(AD22,'MONEY WON'!$1:$1048576,2,FALSE)</f>
        <v>135000</v>
      </c>
      <c r="AF22" s="45" t="s">
        <v>260</v>
      </c>
      <c r="AG22" s="113">
        <f>VLOOKUP(AF22,'MONEY WON'!$1:$1048576,2,FALSE)</f>
        <v>365000</v>
      </c>
    </row>
    <row r="23" spans="1:33" x14ac:dyDescent="0.2">
      <c r="A23" s="34">
        <v>22</v>
      </c>
      <c r="B23" s="35" t="s">
        <v>141</v>
      </c>
      <c r="C23" s="108">
        <f>E23+G23+I23+K23+M23+O23+Q23+S23+U23+W23+Y23+AA23+AC23+AE23+AG23</f>
        <v>4537744</v>
      </c>
      <c r="D23" s="36" t="s">
        <v>41</v>
      </c>
      <c r="E23" s="37">
        <f>VLOOKUP(D23,'MONEY WON'!$1:$1048576,2,FALSE)</f>
        <v>3150000</v>
      </c>
      <c r="F23" s="38" t="s">
        <v>44</v>
      </c>
      <c r="G23" s="37">
        <f>VLOOKUP(F23,'MONEY WON'!$1:$1048576,2,FALSE)</f>
        <v>465000</v>
      </c>
      <c r="H23" s="38" t="s">
        <v>28</v>
      </c>
      <c r="I23" s="37">
        <f>VLOOKUP(H23,'MONEY WON'!$1:$1048576,2,FALSE)</f>
        <v>35000</v>
      </c>
      <c r="J23" s="39" t="s">
        <v>30</v>
      </c>
      <c r="K23" s="111">
        <f>VLOOKUP(J23,'MONEY WON'!$1:$1048576,2,FALSE)</f>
        <v>0</v>
      </c>
      <c r="L23" s="40" t="s">
        <v>193</v>
      </c>
      <c r="M23" s="111">
        <f>VLOOKUP(L23,'MONEY WON'!$1:$1048576,2,FALSE)</f>
        <v>288333</v>
      </c>
      <c r="N23" s="41" t="s">
        <v>62</v>
      </c>
      <c r="O23" s="111">
        <f>VLOOKUP(N23,'MONEY WON'!$1:$1048576,2,FALSE)</f>
        <v>0</v>
      </c>
      <c r="P23" s="42" t="s">
        <v>78</v>
      </c>
      <c r="Q23" s="115">
        <f>VLOOKUP(P23,'MONEY WON'!$1:$1048576,2,FALSE)</f>
        <v>33250</v>
      </c>
      <c r="R23" s="42" t="s">
        <v>51</v>
      </c>
      <c r="S23" s="115">
        <f>VLOOKUP(R23,'MONEY WON'!$1:$1048576,2,FALSE)</f>
        <v>0</v>
      </c>
      <c r="T23" s="42" t="s">
        <v>209</v>
      </c>
      <c r="U23" s="115">
        <f>VLOOKUP(T23,'MONEY WON'!$1:$1048576,2,FALSE)</f>
        <v>26500</v>
      </c>
      <c r="V23" s="43" t="s">
        <v>226</v>
      </c>
      <c r="W23" s="117">
        <f>VLOOKUP(V23,'MONEY WON'!$1:$1048576,2,FALSE)</f>
        <v>0</v>
      </c>
      <c r="X23" s="44" t="s">
        <v>228</v>
      </c>
      <c r="Y23" s="117">
        <f>VLOOKUP(X23,'MONEY WON'!$1:$1048576,2,FALSE)</f>
        <v>37625</v>
      </c>
      <c r="Z23" s="44" t="s">
        <v>182</v>
      </c>
      <c r="AA23" s="117">
        <f>VLOOKUP(Z23,'MONEY WON'!$1:$1048576,2,FALSE)</f>
        <v>46900</v>
      </c>
      <c r="AB23" s="45" t="s">
        <v>258</v>
      </c>
      <c r="AC23" s="113">
        <f>VLOOKUP(AB23,'MONEY WON'!$1:$1048576,2,FALSE)</f>
        <v>90136</v>
      </c>
      <c r="AD23" s="45" t="s">
        <v>234</v>
      </c>
      <c r="AE23" s="113">
        <f>VLOOKUP(AD23,'MONEY WON'!$1:$1048576,2,FALSE)</f>
        <v>0</v>
      </c>
      <c r="AF23" s="45" t="s">
        <v>260</v>
      </c>
      <c r="AG23" s="113">
        <f>VLOOKUP(AF23,'MONEY WON'!$1:$1048576,2,FALSE)</f>
        <v>365000</v>
      </c>
    </row>
    <row r="24" spans="1:33" x14ac:dyDescent="0.2">
      <c r="A24" s="34">
        <v>23</v>
      </c>
      <c r="B24" s="35" t="s">
        <v>333</v>
      </c>
      <c r="C24" s="108">
        <f>E24+G24+I24+K24+M24+O24+Q24+S24+U24+W24+Y24+AA24+AC24+AE24+AG24</f>
        <v>4494972</v>
      </c>
      <c r="D24" s="36" t="s">
        <v>41</v>
      </c>
      <c r="E24" s="37">
        <f>VLOOKUP(D24,'MONEY WON'!$1:$1048576,2,FALSE)</f>
        <v>3150000</v>
      </c>
      <c r="F24" s="38" t="s">
        <v>44</v>
      </c>
      <c r="G24" s="37">
        <f>VLOOKUP(F24,'MONEY WON'!$1:$1048576,2,FALSE)</f>
        <v>465000</v>
      </c>
      <c r="H24" s="38" t="s">
        <v>48</v>
      </c>
      <c r="I24" s="37">
        <f>VLOOKUP(H24,'MONEY WON'!$1:$1048576,2,FALSE)</f>
        <v>214400</v>
      </c>
      <c r="J24" s="39" t="s">
        <v>30</v>
      </c>
      <c r="K24" s="111">
        <f>VLOOKUP(J24,'MONEY WON'!$1:$1048576,2,FALSE)</f>
        <v>0</v>
      </c>
      <c r="L24" s="40" t="s">
        <v>38</v>
      </c>
      <c r="M24" s="111">
        <f>VLOOKUP(L24,'MONEY WON'!$1:$1048576,2,FALSE)</f>
        <v>0</v>
      </c>
      <c r="N24" s="39" t="s">
        <v>29</v>
      </c>
      <c r="O24" s="111">
        <f>VLOOKUP(N24,'MONEY WON'!$1:$1048576,2,FALSE)</f>
        <v>90136</v>
      </c>
      <c r="P24" s="42" t="s">
        <v>181</v>
      </c>
      <c r="Q24" s="115">
        <f>VLOOKUP(P24,'MONEY WON'!$1:$1048576,2,FALSE)</f>
        <v>90136</v>
      </c>
      <c r="R24" s="42" t="s">
        <v>209</v>
      </c>
      <c r="S24" s="115">
        <f>VLOOKUP(R24,'MONEY WON'!$1:$1048576,2,FALSE)</f>
        <v>26500</v>
      </c>
      <c r="T24" s="42" t="s">
        <v>196</v>
      </c>
      <c r="U24" s="115">
        <f>VLOOKUP(T24,'MONEY WON'!$1:$1048576,2,FALSE)</f>
        <v>46900</v>
      </c>
      <c r="V24" s="43" t="s">
        <v>216</v>
      </c>
      <c r="W24" s="117">
        <f>VLOOKUP(V24,'MONEY WON'!$1:$1048576,2,FALSE)</f>
        <v>0</v>
      </c>
      <c r="X24" s="44" t="s">
        <v>225</v>
      </c>
      <c r="Y24" s="117">
        <f>VLOOKUP(X24,'MONEY WON'!$1:$1048576,2,FALSE)</f>
        <v>0</v>
      </c>
      <c r="Z24" s="43" t="s">
        <v>88</v>
      </c>
      <c r="AA24" s="117">
        <f>VLOOKUP(Z24,'MONEY WON'!$1:$1048576,2,FALSE)</f>
        <v>46900</v>
      </c>
      <c r="AB24" s="45" t="s">
        <v>254</v>
      </c>
      <c r="AC24" s="113">
        <f>VLOOKUP(AB24,'MONEY WON'!$1:$1048576,2,FALSE)</f>
        <v>0</v>
      </c>
      <c r="AD24" s="45" t="s">
        <v>260</v>
      </c>
      <c r="AE24" s="113">
        <f>VLOOKUP(AD24,'MONEY WON'!$1:$1048576,2,FALSE)</f>
        <v>365000</v>
      </c>
      <c r="AF24" s="45" t="s">
        <v>239</v>
      </c>
      <c r="AG24" s="113">
        <f>VLOOKUP(AF24,'MONEY WON'!$1:$1048576,2,FALSE)</f>
        <v>0</v>
      </c>
    </row>
    <row r="25" spans="1:33" x14ac:dyDescent="0.2">
      <c r="A25" s="34">
        <v>24</v>
      </c>
      <c r="B25" s="35" t="s">
        <v>328</v>
      </c>
      <c r="C25" s="108">
        <f>E25+G25+I25+K25+M25+O25+Q25+S25+U25+W25+Y25+AA25+AC25+AE25+AG25</f>
        <v>4417519</v>
      </c>
      <c r="D25" s="36" t="s">
        <v>41</v>
      </c>
      <c r="E25" s="37">
        <f>VLOOKUP(D25,'MONEY WON'!$1:$1048576,2,FALSE)</f>
        <v>3150000</v>
      </c>
      <c r="F25" s="38" t="s">
        <v>73</v>
      </c>
      <c r="G25" s="37">
        <f>VLOOKUP(F25,'MONEY WON'!$1:$1048576,2,FALSE)</f>
        <v>35000</v>
      </c>
      <c r="H25" s="38" t="s">
        <v>48</v>
      </c>
      <c r="I25" s="37">
        <f>VLOOKUP(H25,'MONEY WON'!$1:$1048576,2,FALSE)</f>
        <v>214400</v>
      </c>
      <c r="J25" s="40" t="s">
        <v>66</v>
      </c>
      <c r="K25" s="111">
        <f>VLOOKUP(J25,'MONEY WON'!$1:$1048576,2,FALSE)</f>
        <v>0</v>
      </c>
      <c r="L25" s="40" t="s">
        <v>37</v>
      </c>
      <c r="M25" s="111">
        <f>VLOOKUP(L25,'MONEY WON'!$1:$1048576,2,FALSE)</f>
        <v>33250</v>
      </c>
      <c r="N25" s="41" t="s">
        <v>193</v>
      </c>
      <c r="O25" s="111">
        <f>VLOOKUP(N25,'MONEY WON'!$1:$1048576,2,FALSE)</f>
        <v>288333</v>
      </c>
      <c r="P25" s="42" t="s">
        <v>83</v>
      </c>
      <c r="Q25" s="115">
        <f>VLOOKUP(P25,'MONEY WON'!$1:$1048576,2,FALSE)</f>
        <v>0</v>
      </c>
      <c r="R25" s="42" t="s">
        <v>196</v>
      </c>
      <c r="S25" s="115">
        <f>VLOOKUP(R25,'MONEY WON'!$1:$1048576,2,FALSE)</f>
        <v>46900</v>
      </c>
      <c r="T25" s="42" t="s">
        <v>94</v>
      </c>
      <c r="U25" s="115">
        <f>VLOOKUP(T25,'MONEY WON'!$1:$1048576,2,FALSE)</f>
        <v>165000</v>
      </c>
      <c r="V25" s="43" t="s">
        <v>224</v>
      </c>
      <c r="W25" s="117">
        <f>VLOOKUP(V25,'MONEY WON'!$1:$1048576,2,FALSE)</f>
        <v>29500</v>
      </c>
      <c r="X25" s="44" t="s">
        <v>232</v>
      </c>
      <c r="Y25" s="117">
        <f>VLOOKUP(X25,'MONEY WON'!$1:$1048576,2,FALSE)</f>
        <v>0</v>
      </c>
      <c r="Z25" s="44" t="s">
        <v>227</v>
      </c>
      <c r="AA25" s="117">
        <f>VLOOKUP(Z25,'MONEY WON'!$1:$1048576,2,FALSE)</f>
        <v>0</v>
      </c>
      <c r="AB25" s="45" t="s">
        <v>258</v>
      </c>
      <c r="AC25" s="113">
        <f>VLOOKUP(AB25,'MONEY WON'!$1:$1048576,2,FALSE)</f>
        <v>90136</v>
      </c>
      <c r="AD25" s="45" t="s">
        <v>234</v>
      </c>
      <c r="AE25" s="113">
        <f>VLOOKUP(AD25,'MONEY WON'!$1:$1048576,2,FALSE)</f>
        <v>0</v>
      </c>
      <c r="AF25" s="45" t="s">
        <v>260</v>
      </c>
      <c r="AG25" s="113">
        <f>VLOOKUP(AF25,'MONEY WON'!$1:$1048576,2,FALSE)</f>
        <v>365000</v>
      </c>
    </row>
    <row r="26" spans="1:33" x14ac:dyDescent="0.2">
      <c r="A26" s="34">
        <v>25</v>
      </c>
      <c r="B26" s="35" t="s">
        <v>296</v>
      </c>
      <c r="C26" s="108">
        <f>E26+G26+I26+K26+M26+O26+Q26+S26+U26+W26+Y26+AA26+AC26+AE26+AG26</f>
        <v>4325508</v>
      </c>
      <c r="D26" s="36" t="s">
        <v>41</v>
      </c>
      <c r="E26" s="37">
        <f>VLOOKUP(D26,'MONEY WON'!$1:$1048576,2,FALSE)</f>
        <v>3150000</v>
      </c>
      <c r="F26" s="38" t="s">
        <v>31</v>
      </c>
      <c r="G26" s="37">
        <f>VLOOKUP(F26,'MONEY WON'!$1:$1048576,2,FALSE)</f>
        <v>37625</v>
      </c>
      <c r="H26" s="38" t="s">
        <v>39</v>
      </c>
      <c r="I26" s="37">
        <f>VLOOKUP(H26,'MONEY WON'!$1:$1048576,2,FALSE)</f>
        <v>555000</v>
      </c>
      <c r="J26" s="39" t="s">
        <v>193</v>
      </c>
      <c r="K26" s="111">
        <f>VLOOKUP(J26,'MONEY WON'!$1:$1048576,2,FALSE)</f>
        <v>288333</v>
      </c>
      <c r="L26" s="40" t="s">
        <v>37</v>
      </c>
      <c r="M26" s="111">
        <f>VLOOKUP(L26,'MONEY WON'!$1:$1048576,2,FALSE)</f>
        <v>33250</v>
      </c>
      <c r="N26" s="41" t="s">
        <v>35</v>
      </c>
      <c r="O26" s="111">
        <f>VLOOKUP(N26,'MONEY WON'!$1:$1048576,2,FALSE)</f>
        <v>214400</v>
      </c>
      <c r="P26" s="42" t="s">
        <v>65</v>
      </c>
      <c r="Q26" s="115">
        <f>VLOOKUP(P26,'MONEY WON'!$1:$1048576,2,FALSE)</f>
        <v>0</v>
      </c>
      <c r="R26" s="42" t="s">
        <v>63</v>
      </c>
      <c r="S26" s="115">
        <f>VLOOKUP(R26,'MONEY WON'!$1:$1048576,2,FALSE)</f>
        <v>0</v>
      </c>
      <c r="T26" s="42" t="s">
        <v>60</v>
      </c>
      <c r="U26" s="115">
        <f>VLOOKUP(T26,'MONEY WON'!$1:$1048576,2,FALSE)</f>
        <v>46900</v>
      </c>
      <c r="V26" s="43" t="s">
        <v>71</v>
      </c>
      <c r="W26" s="117">
        <f>VLOOKUP(V26,'MONEY WON'!$1:$1048576,2,FALSE)</f>
        <v>0</v>
      </c>
      <c r="X26" s="44" t="s">
        <v>213</v>
      </c>
      <c r="Y26" s="117">
        <f>VLOOKUP(X26,'MONEY WON'!$1:$1048576,2,FALSE)</f>
        <v>0</v>
      </c>
      <c r="Z26" s="44" t="s">
        <v>223</v>
      </c>
      <c r="AA26" s="117">
        <f>VLOOKUP(Z26,'MONEY WON'!$1:$1048576,2,FALSE)</f>
        <v>0</v>
      </c>
      <c r="AB26" s="45" t="s">
        <v>80</v>
      </c>
      <c r="AC26" s="113">
        <f>VLOOKUP(AB26,'MONEY WON'!$1:$1048576,2,FALSE)</f>
        <v>0</v>
      </c>
      <c r="AD26" s="45" t="s">
        <v>254</v>
      </c>
      <c r="AE26" s="113">
        <f>VLOOKUP(AD26,'MONEY WON'!$1:$1048576,2,FALSE)</f>
        <v>0</v>
      </c>
      <c r="AF26" s="45" t="s">
        <v>186</v>
      </c>
      <c r="AG26" s="113">
        <f>VLOOKUP(AF26,'MONEY WON'!$1:$1048576,2,FALSE)</f>
        <v>0</v>
      </c>
    </row>
    <row r="27" spans="1:33" x14ac:dyDescent="0.2">
      <c r="A27" s="34">
        <v>26</v>
      </c>
      <c r="B27" s="35" t="s">
        <v>311</v>
      </c>
      <c r="C27" s="108">
        <f>E27+G27+I27+K27+M27+O27+Q27+S27+U27+W27+Y27+AA27+AC27+AE27+AG27</f>
        <v>4318061</v>
      </c>
      <c r="D27" s="36" t="s">
        <v>41</v>
      </c>
      <c r="E27" s="37">
        <f>VLOOKUP(D27,'MONEY WON'!$1:$1048576,2,FALSE)</f>
        <v>3150000</v>
      </c>
      <c r="F27" s="38" t="s">
        <v>85</v>
      </c>
      <c r="G27" s="37">
        <f>VLOOKUP(F27,'MONEY WON'!$1:$1048576,2,FALSE)</f>
        <v>0</v>
      </c>
      <c r="H27" s="38" t="s">
        <v>39</v>
      </c>
      <c r="I27" s="37">
        <f>VLOOKUP(H27,'MONEY WON'!$1:$1048576,2,FALSE)</f>
        <v>555000</v>
      </c>
      <c r="J27" s="39" t="s">
        <v>30</v>
      </c>
      <c r="K27" s="111">
        <f>VLOOKUP(J27,'MONEY WON'!$1:$1048576,2,FALSE)</f>
        <v>0</v>
      </c>
      <c r="L27" s="40" t="s">
        <v>190</v>
      </c>
      <c r="M27" s="111">
        <f>VLOOKUP(L27,'MONEY WON'!$1:$1048576,2,FALSE)</f>
        <v>46900</v>
      </c>
      <c r="N27" s="41" t="s">
        <v>38</v>
      </c>
      <c r="O27" s="111">
        <f>VLOOKUP(N27,'MONEY WON'!$1:$1048576,2,FALSE)</f>
        <v>0</v>
      </c>
      <c r="P27" s="42" t="s">
        <v>209</v>
      </c>
      <c r="Q27" s="115">
        <f>VLOOKUP(P27,'MONEY WON'!$1:$1048576,2,FALSE)</f>
        <v>26500</v>
      </c>
      <c r="R27" s="42" t="s">
        <v>202</v>
      </c>
      <c r="S27" s="115">
        <f>VLOOKUP(R27,'MONEY WON'!$1:$1048576,2,FALSE)</f>
        <v>0</v>
      </c>
      <c r="T27" s="42" t="s">
        <v>51</v>
      </c>
      <c r="U27" s="115">
        <f>VLOOKUP(T27,'MONEY WON'!$1:$1048576,2,FALSE)</f>
        <v>0</v>
      </c>
      <c r="V27" s="43" t="s">
        <v>216</v>
      </c>
      <c r="W27" s="117">
        <f>VLOOKUP(V27,'MONEY WON'!$1:$1048576,2,FALSE)</f>
        <v>0</v>
      </c>
      <c r="X27" s="44" t="s">
        <v>228</v>
      </c>
      <c r="Y27" s="117">
        <f>VLOOKUP(X27,'MONEY WON'!$1:$1048576,2,FALSE)</f>
        <v>37625</v>
      </c>
      <c r="Z27" s="44" t="s">
        <v>231</v>
      </c>
      <c r="AA27" s="117">
        <f>VLOOKUP(Z27,'MONEY WON'!$1:$1048576,2,FALSE)</f>
        <v>46900</v>
      </c>
      <c r="AB27" s="45" t="s">
        <v>258</v>
      </c>
      <c r="AC27" s="113">
        <f>VLOOKUP(AB27,'MONEY WON'!$1:$1048576,2,FALSE)</f>
        <v>90136</v>
      </c>
      <c r="AD27" s="45" t="s">
        <v>254</v>
      </c>
      <c r="AE27" s="113">
        <f>VLOOKUP(AD27,'MONEY WON'!$1:$1048576,2,FALSE)</f>
        <v>0</v>
      </c>
      <c r="AF27" s="45" t="s">
        <v>260</v>
      </c>
      <c r="AG27" s="113">
        <f>VLOOKUP(AF27,'MONEY WON'!$1:$1048576,2,FALSE)</f>
        <v>365000</v>
      </c>
    </row>
    <row r="28" spans="1:33" x14ac:dyDescent="0.2">
      <c r="A28" s="34">
        <v>27</v>
      </c>
      <c r="B28" s="35" t="s">
        <v>274</v>
      </c>
      <c r="C28" s="108">
        <f>E28+G28+I28+K28+M28+O28+Q28+S28+U28+W28+Y28+AA28+AC28+AE28+AG28</f>
        <v>4276575</v>
      </c>
      <c r="D28" s="36" t="s">
        <v>41</v>
      </c>
      <c r="E28" s="37">
        <f>VLOOKUP(D28,'MONEY WON'!$1:$1048576,2,FALSE)</f>
        <v>3150000</v>
      </c>
      <c r="F28" s="38" t="s">
        <v>54</v>
      </c>
      <c r="G28" s="37">
        <f>VLOOKUP(F28,'MONEY WON'!$1:$1048576,2,FALSE)</f>
        <v>26500</v>
      </c>
      <c r="H28" s="36" t="s">
        <v>48</v>
      </c>
      <c r="I28" s="37">
        <f>VLOOKUP(H28,'MONEY WON'!$1:$1048576,2,FALSE)</f>
        <v>214400</v>
      </c>
      <c r="J28" s="39" t="s">
        <v>30</v>
      </c>
      <c r="K28" s="111">
        <f>VLOOKUP(J28,'MONEY WON'!$1:$1048576,2,FALSE)</f>
        <v>0</v>
      </c>
      <c r="L28" s="40" t="s">
        <v>56</v>
      </c>
      <c r="M28" s="111">
        <f>VLOOKUP(L28,'MONEY WON'!$1:$1048576,2,FALSE)</f>
        <v>0</v>
      </c>
      <c r="N28" s="41" t="s">
        <v>35</v>
      </c>
      <c r="O28" s="111">
        <f>VLOOKUP(N28,'MONEY WON'!$1:$1048576,2,FALSE)</f>
        <v>214400</v>
      </c>
      <c r="P28" s="42" t="s">
        <v>89</v>
      </c>
      <c r="Q28" s="115">
        <f>VLOOKUP(P28,'MONEY WON'!$1:$1048576,2,FALSE)</f>
        <v>0</v>
      </c>
      <c r="R28" s="42" t="s">
        <v>208</v>
      </c>
      <c r="S28" s="115">
        <f>VLOOKUP(R28,'MONEY WON'!$1:$1048576,2,FALSE)</f>
        <v>31250</v>
      </c>
      <c r="T28" s="42" t="s">
        <v>210</v>
      </c>
      <c r="U28" s="115">
        <f>VLOOKUP(T28,'MONEY WON'!$1:$1048576,2,FALSE)</f>
        <v>0</v>
      </c>
      <c r="V28" s="43" t="s">
        <v>88</v>
      </c>
      <c r="W28" s="117">
        <f>VLOOKUP(V28,'MONEY WON'!$1:$1048576,2,FALSE)</f>
        <v>46900</v>
      </c>
      <c r="X28" s="44" t="s">
        <v>228</v>
      </c>
      <c r="Y28" s="117">
        <f>VLOOKUP(X28,'MONEY WON'!$1:$1048576,2,FALSE)</f>
        <v>37625</v>
      </c>
      <c r="Z28" s="44" t="s">
        <v>216</v>
      </c>
      <c r="AA28" s="117">
        <f>VLOOKUP(Z28,'MONEY WON'!$1:$1048576,2,FALSE)</f>
        <v>0</v>
      </c>
      <c r="AB28" s="45" t="s">
        <v>249</v>
      </c>
      <c r="AC28" s="113">
        <f>VLOOKUP(AB28,'MONEY WON'!$1:$1048576,2,FALSE)</f>
        <v>25500</v>
      </c>
      <c r="AD28" s="45" t="s">
        <v>251</v>
      </c>
      <c r="AE28" s="113">
        <f>VLOOKUP(AD28,'MONEY WON'!$1:$1048576,2,FALSE)</f>
        <v>165000</v>
      </c>
      <c r="AF28" s="45" t="s">
        <v>260</v>
      </c>
      <c r="AG28" s="113">
        <f>VLOOKUP(AF28,'MONEY WON'!$1:$1048576,2,FALSE)</f>
        <v>365000</v>
      </c>
    </row>
    <row r="29" spans="1:33" x14ac:dyDescent="0.2">
      <c r="A29" s="34">
        <v>28</v>
      </c>
      <c r="B29" s="35" t="s">
        <v>323</v>
      </c>
      <c r="C29" s="108">
        <f>E29+G29+I29+K29+M29+O29+Q29+S29+U29+W29+Y29+AA29+AC29+AE29+AG29</f>
        <v>4268336</v>
      </c>
      <c r="D29" s="36" t="s">
        <v>41</v>
      </c>
      <c r="E29" s="37">
        <f>VLOOKUP(D29,'MONEY WON'!$1:$1048576,2,FALSE)</f>
        <v>3150000</v>
      </c>
      <c r="F29" s="38" t="s">
        <v>44</v>
      </c>
      <c r="G29" s="37">
        <f>VLOOKUP(F29,'MONEY WON'!$1:$1048576,2,FALSE)</f>
        <v>465000</v>
      </c>
      <c r="H29" s="38" t="s">
        <v>34</v>
      </c>
      <c r="I29" s="37">
        <f>VLOOKUP(H29,'MONEY WON'!$1:$1048576,2,FALSE)</f>
        <v>29500</v>
      </c>
      <c r="J29" s="39" t="s">
        <v>76</v>
      </c>
      <c r="K29" s="111">
        <f>VLOOKUP(J29,'MONEY WON'!$1:$1048576,2,FALSE)</f>
        <v>0</v>
      </c>
      <c r="L29" s="40" t="s">
        <v>38</v>
      </c>
      <c r="M29" s="111">
        <f>VLOOKUP(L29,'MONEY WON'!$1:$1048576,2,FALSE)</f>
        <v>0</v>
      </c>
      <c r="N29" s="40" t="s">
        <v>190</v>
      </c>
      <c r="O29" s="111">
        <f>VLOOKUP(N29,'MONEY WON'!$1:$1048576,2,FALSE)</f>
        <v>46900</v>
      </c>
      <c r="P29" s="42" t="s">
        <v>55</v>
      </c>
      <c r="Q29" s="115">
        <f>VLOOKUP(P29,'MONEY WON'!$1:$1048576,2,FALSE)</f>
        <v>0</v>
      </c>
      <c r="R29" s="42" t="s">
        <v>63</v>
      </c>
      <c r="S29" s="115">
        <f>VLOOKUP(R29,'MONEY WON'!$1:$1048576,2,FALSE)</f>
        <v>0</v>
      </c>
      <c r="T29" s="42" t="s">
        <v>203</v>
      </c>
      <c r="U29" s="115">
        <f>VLOOKUP(T29,'MONEY WON'!$1:$1048576,2,FALSE)</f>
        <v>90136</v>
      </c>
      <c r="V29" s="43" t="s">
        <v>184</v>
      </c>
      <c r="W29" s="117">
        <f>VLOOKUP(V29,'MONEY WON'!$1:$1048576,2,FALSE)</f>
        <v>28000</v>
      </c>
      <c r="X29" s="44" t="s">
        <v>217</v>
      </c>
      <c r="Y29" s="117">
        <f>VLOOKUP(X29,'MONEY WON'!$1:$1048576,2,FALSE)</f>
        <v>46900</v>
      </c>
      <c r="Z29" s="44" t="s">
        <v>182</v>
      </c>
      <c r="AA29" s="117">
        <f>VLOOKUP(Z29,'MONEY WON'!$1:$1048576,2,FALSE)</f>
        <v>46900</v>
      </c>
      <c r="AB29" s="45" t="s">
        <v>237</v>
      </c>
      <c r="AC29" s="113">
        <f>VLOOKUP(AB29,'MONEY WON'!$1:$1048576,2,FALSE)</f>
        <v>0</v>
      </c>
      <c r="AD29" s="45" t="s">
        <v>260</v>
      </c>
      <c r="AE29" s="113">
        <f>VLOOKUP(AD29,'MONEY WON'!$1:$1048576,2,FALSE)</f>
        <v>365000</v>
      </c>
      <c r="AF29" s="45" t="s">
        <v>186</v>
      </c>
      <c r="AG29" s="113">
        <f>VLOOKUP(AF29,'MONEY WON'!$1:$1048576,2,FALSE)</f>
        <v>0</v>
      </c>
    </row>
    <row r="30" spans="1:33" x14ac:dyDescent="0.2">
      <c r="A30" s="34">
        <v>29</v>
      </c>
      <c r="B30" s="35" t="s">
        <v>290</v>
      </c>
      <c r="C30" s="108">
        <f>E30+G30+I30+K30+M30+O30+Q30+S30+U30+W30+Y30+AA30+AC30+AE30+AG30</f>
        <v>3967922</v>
      </c>
      <c r="D30" s="36" t="s">
        <v>28</v>
      </c>
      <c r="E30" s="37">
        <f>VLOOKUP(D30,'MONEY WON'!$1:$1048576,2,FALSE)</f>
        <v>35000</v>
      </c>
      <c r="F30" s="38" t="s">
        <v>70</v>
      </c>
      <c r="G30" s="37">
        <f>VLOOKUP(F30,'MONEY WON'!$1:$1048576,2,FALSE)</f>
        <v>1540000</v>
      </c>
      <c r="H30" s="38" t="s">
        <v>67</v>
      </c>
      <c r="I30" s="37">
        <f>VLOOKUP(H30,'MONEY WON'!$1:$1048576,2,FALSE)</f>
        <v>1540000</v>
      </c>
      <c r="J30" s="41" t="s">
        <v>29</v>
      </c>
      <c r="K30" s="111">
        <f>VLOOKUP(J30,'MONEY WON'!$1:$1048576,2,FALSE)</f>
        <v>90136</v>
      </c>
      <c r="L30" s="40" t="s">
        <v>30</v>
      </c>
      <c r="M30" s="111">
        <f>VLOOKUP(L30,'MONEY WON'!$1:$1048576,2,FALSE)</f>
        <v>0</v>
      </c>
      <c r="N30" s="40" t="s">
        <v>62</v>
      </c>
      <c r="O30" s="111">
        <f>VLOOKUP(N30,'MONEY WON'!$1:$1048576,2,FALSE)</f>
        <v>0</v>
      </c>
      <c r="P30" s="42" t="s">
        <v>57</v>
      </c>
      <c r="Q30" s="115">
        <f>VLOOKUP(P30,'MONEY WON'!$1:$1048576,2,FALSE)</f>
        <v>33250</v>
      </c>
      <c r="R30" s="42" t="s">
        <v>208</v>
      </c>
      <c r="S30" s="115">
        <f>VLOOKUP(R30,'MONEY WON'!$1:$1048576,2,FALSE)</f>
        <v>31250</v>
      </c>
      <c r="T30" s="42" t="s">
        <v>78</v>
      </c>
      <c r="U30" s="115">
        <f>VLOOKUP(T30,'MONEY WON'!$1:$1048576,2,FALSE)</f>
        <v>33250</v>
      </c>
      <c r="V30" s="43" t="s">
        <v>71</v>
      </c>
      <c r="W30" s="117">
        <f>VLOOKUP(V30,'MONEY WON'!$1:$1048576,2,FALSE)</f>
        <v>0</v>
      </c>
      <c r="X30" s="43" t="s">
        <v>184</v>
      </c>
      <c r="Y30" s="117">
        <f>VLOOKUP(X30,'MONEY WON'!$1:$1048576,2,FALSE)</f>
        <v>28000</v>
      </c>
      <c r="Z30" s="44" t="s">
        <v>182</v>
      </c>
      <c r="AA30" s="117">
        <f>VLOOKUP(Z30,'MONEY WON'!$1:$1048576,2,FALSE)</f>
        <v>46900</v>
      </c>
      <c r="AB30" s="45" t="s">
        <v>258</v>
      </c>
      <c r="AC30" s="113">
        <f>VLOOKUP(AB30,'MONEY WON'!$1:$1048576,2,FALSE)</f>
        <v>90136</v>
      </c>
      <c r="AD30" s="45" t="s">
        <v>247</v>
      </c>
      <c r="AE30" s="113">
        <f>VLOOKUP(AD30,'MONEY WON'!$1:$1048576,2,FALSE)</f>
        <v>135000</v>
      </c>
      <c r="AF30" s="45" t="s">
        <v>260</v>
      </c>
      <c r="AG30" s="113">
        <f>VLOOKUP(AF30,'MONEY WON'!$1:$1048576,2,FALSE)</f>
        <v>365000</v>
      </c>
    </row>
    <row r="31" spans="1:33" x14ac:dyDescent="0.2">
      <c r="A31" s="34">
        <v>30</v>
      </c>
      <c r="B31" s="35" t="s">
        <v>142</v>
      </c>
      <c r="C31" s="108">
        <f>E31+G31+I31+K31+M31+O31+Q31+S31+U31+W31+Y31+AA31+AC31+AE31+AG31</f>
        <v>3905050</v>
      </c>
      <c r="D31" s="36" t="s">
        <v>41</v>
      </c>
      <c r="E31" s="37">
        <f>VLOOKUP(D31,'MONEY WON'!$1:$1048576,2,FALSE)</f>
        <v>3150000</v>
      </c>
      <c r="F31" s="38" t="s">
        <v>48</v>
      </c>
      <c r="G31" s="37">
        <f>VLOOKUP(F31,'MONEY WON'!$1:$1048576,2,FALSE)</f>
        <v>214400</v>
      </c>
      <c r="H31" s="38" t="s">
        <v>31</v>
      </c>
      <c r="I31" s="37">
        <f>VLOOKUP(H31,'MONEY WON'!$1:$1048576,2,FALSE)</f>
        <v>37625</v>
      </c>
      <c r="J31" s="39" t="s">
        <v>30</v>
      </c>
      <c r="K31" s="111">
        <f>VLOOKUP(J31,'MONEY WON'!$1:$1048576,2,FALSE)</f>
        <v>0</v>
      </c>
      <c r="L31" s="40" t="s">
        <v>76</v>
      </c>
      <c r="M31" s="111">
        <f>VLOOKUP(L31,'MONEY WON'!$1:$1048576,2,FALSE)</f>
        <v>0</v>
      </c>
      <c r="N31" s="41" t="s">
        <v>62</v>
      </c>
      <c r="O31" s="111">
        <f>VLOOKUP(N31,'MONEY WON'!$1:$1048576,2,FALSE)</f>
        <v>0</v>
      </c>
      <c r="P31" s="42" t="s">
        <v>83</v>
      </c>
      <c r="Q31" s="115">
        <f>VLOOKUP(P31,'MONEY WON'!$1:$1048576,2,FALSE)</f>
        <v>0</v>
      </c>
      <c r="R31" s="42" t="s">
        <v>202</v>
      </c>
      <c r="S31" s="115">
        <f>VLOOKUP(R31,'MONEY WON'!$1:$1048576,2,FALSE)</f>
        <v>0</v>
      </c>
      <c r="T31" s="42" t="s">
        <v>51</v>
      </c>
      <c r="U31" s="115">
        <f>VLOOKUP(T31,'MONEY WON'!$1:$1048576,2,FALSE)</f>
        <v>0</v>
      </c>
      <c r="V31" s="43" t="s">
        <v>88</v>
      </c>
      <c r="W31" s="117">
        <f>VLOOKUP(V31,'MONEY WON'!$1:$1048576,2,FALSE)</f>
        <v>46900</v>
      </c>
      <c r="X31" s="44" t="s">
        <v>228</v>
      </c>
      <c r="Y31" s="117">
        <f>VLOOKUP(X31,'MONEY WON'!$1:$1048576,2,FALSE)</f>
        <v>37625</v>
      </c>
      <c r="Z31" s="44" t="s">
        <v>216</v>
      </c>
      <c r="AA31" s="117">
        <f>VLOOKUP(Z31,'MONEY WON'!$1:$1048576,2,FALSE)</f>
        <v>0</v>
      </c>
      <c r="AB31" s="45" t="s">
        <v>249</v>
      </c>
      <c r="AC31" s="113">
        <f>VLOOKUP(AB31,'MONEY WON'!$1:$1048576,2,FALSE)</f>
        <v>25500</v>
      </c>
      <c r="AD31" s="45" t="s">
        <v>262</v>
      </c>
      <c r="AE31" s="113">
        <f>VLOOKUP(AD31,'MONEY WON'!$1:$1048576,2,FALSE)</f>
        <v>28000</v>
      </c>
      <c r="AF31" s="45" t="s">
        <v>260</v>
      </c>
      <c r="AG31" s="113">
        <f>VLOOKUP(AF31,'MONEY WON'!$1:$1048576,2,FALSE)</f>
        <v>365000</v>
      </c>
    </row>
    <row r="32" spans="1:33" x14ac:dyDescent="0.2">
      <c r="A32" s="34">
        <v>31</v>
      </c>
      <c r="B32" s="35" t="s">
        <v>146</v>
      </c>
      <c r="C32" s="108">
        <f>E32+G32+I32+K32+M32+O32+Q32+S32+U32+W32+Y32+AA32+AC32+AE32+AG32</f>
        <v>3601519</v>
      </c>
      <c r="D32" s="36" t="s">
        <v>70</v>
      </c>
      <c r="E32" s="37">
        <f>VLOOKUP(D32,'MONEY WON'!$1:$1048576,2,FALSE)</f>
        <v>1540000</v>
      </c>
      <c r="F32" s="38" t="s">
        <v>50</v>
      </c>
      <c r="G32" s="37">
        <f>VLOOKUP(F32,'MONEY WON'!$1:$1048576,2,FALSE)</f>
        <v>465000</v>
      </c>
      <c r="H32" s="38" t="s">
        <v>31</v>
      </c>
      <c r="I32" s="37">
        <f>VLOOKUP(H32,'MONEY WON'!$1:$1048576,2,FALSE)</f>
        <v>37625</v>
      </c>
      <c r="J32" s="39" t="s">
        <v>193</v>
      </c>
      <c r="K32" s="111">
        <f>VLOOKUP(J32,'MONEY WON'!$1:$1048576,2,FALSE)</f>
        <v>288333</v>
      </c>
      <c r="L32" s="40" t="s">
        <v>46</v>
      </c>
      <c r="M32" s="111">
        <f>VLOOKUP(L32,'MONEY WON'!$1:$1048576,2,FALSE)</f>
        <v>214400</v>
      </c>
      <c r="N32" s="41" t="s">
        <v>62</v>
      </c>
      <c r="O32" s="111">
        <f>VLOOKUP(N32,'MONEY WON'!$1:$1048576,2,FALSE)</f>
        <v>0</v>
      </c>
      <c r="P32" s="42" t="s">
        <v>209</v>
      </c>
      <c r="Q32" s="115">
        <f>VLOOKUP(P32,'MONEY WON'!$1:$1048576,2,FALSE)</f>
        <v>26500</v>
      </c>
      <c r="R32" s="42" t="s">
        <v>196</v>
      </c>
      <c r="S32" s="115">
        <f>VLOOKUP(R32,'MONEY WON'!$1:$1048576,2,FALSE)</f>
        <v>46900</v>
      </c>
      <c r="T32" s="42" t="s">
        <v>200</v>
      </c>
      <c r="U32" s="115">
        <f>VLOOKUP(T32,'MONEY WON'!$1:$1048576,2,FALSE)</f>
        <v>720000</v>
      </c>
      <c r="V32" s="43" t="s">
        <v>220</v>
      </c>
      <c r="W32" s="117">
        <f>VLOOKUP(V32,'MONEY WON'!$1:$1048576,2,FALSE)</f>
        <v>0</v>
      </c>
      <c r="X32" s="44" t="s">
        <v>228</v>
      </c>
      <c r="Y32" s="117">
        <f>VLOOKUP(X32,'MONEY WON'!$1:$1048576,2,FALSE)</f>
        <v>37625</v>
      </c>
      <c r="Z32" s="44" t="s">
        <v>216</v>
      </c>
      <c r="AA32" s="117">
        <f>VLOOKUP(Z32,'MONEY WON'!$1:$1048576,2,FALSE)</f>
        <v>0</v>
      </c>
      <c r="AB32" s="45" t="s">
        <v>258</v>
      </c>
      <c r="AC32" s="113">
        <f>VLOOKUP(AB32,'MONEY WON'!$1:$1048576,2,FALSE)</f>
        <v>90136</v>
      </c>
      <c r="AD32" s="45" t="s">
        <v>247</v>
      </c>
      <c r="AE32" s="113">
        <f>VLOOKUP(AD32,'MONEY WON'!$1:$1048576,2,FALSE)</f>
        <v>135000</v>
      </c>
      <c r="AF32" s="45" t="s">
        <v>254</v>
      </c>
      <c r="AG32" s="113">
        <f>VLOOKUP(AF32,'MONEY WON'!$1:$1048576,2,FALSE)</f>
        <v>0</v>
      </c>
    </row>
    <row r="33" spans="1:33" x14ac:dyDescent="0.2">
      <c r="A33" s="34">
        <v>32</v>
      </c>
      <c r="B33" s="35" t="s">
        <v>289</v>
      </c>
      <c r="C33" s="108">
        <f>E33+G33+I33+K33+M33+O33+Q33+S33+U33+W33+Y33+AA33+AC33+AE33+AG33</f>
        <v>3515483</v>
      </c>
      <c r="D33" s="36" t="s">
        <v>70</v>
      </c>
      <c r="E33" s="37">
        <f>VLOOKUP(D33,'MONEY WON'!$1:$1048576,2,FALSE)</f>
        <v>1540000</v>
      </c>
      <c r="F33" s="38" t="s">
        <v>44</v>
      </c>
      <c r="G33" s="37">
        <f>VLOOKUP(F33,'MONEY WON'!$1:$1048576,2,FALSE)</f>
        <v>465000</v>
      </c>
      <c r="H33" s="38" t="s">
        <v>39</v>
      </c>
      <c r="I33" s="37">
        <f>VLOOKUP(H33,'MONEY WON'!$1:$1048576,2,FALSE)</f>
        <v>555000</v>
      </c>
      <c r="J33" s="39" t="s">
        <v>193</v>
      </c>
      <c r="K33" s="111">
        <f>VLOOKUP(J33,'MONEY WON'!$1:$1048576,2,FALSE)</f>
        <v>288333</v>
      </c>
      <c r="L33" s="40" t="s">
        <v>194</v>
      </c>
      <c r="M33" s="111">
        <f>VLOOKUP(L33,'MONEY WON'!$1:$1048576,2,FALSE)</f>
        <v>0</v>
      </c>
      <c r="N33" s="40" t="s">
        <v>30</v>
      </c>
      <c r="O33" s="111">
        <f>VLOOKUP(N33,'MONEY WON'!$1:$1048576,2,FALSE)</f>
        <v>0</v>
      </c>
      <c r="P33" s="42" t="s">
        <v>51</v>
      </c>
      <c r="Q33" s="115">
        <f>VLOOKUP(P33,'MONEY WON'!$1:$1048576,2,FALSE)</f>
        <v>0</v>
      </c>
      <c r="R33" s="42" t="s">
        <v>57</v>
      </c>
      <c r="S33" s="115">
        <f>VLOOKUP(R33,'MONEY WON'!$1:$1048576,2,FALSE)</f>
        <v>33250</v>
      </c>
      <c r="T33" s="42" t="s">
        <v>209</v>
      </c>
      <c r="U33" s="115">
        <f>VLOOKUP(T33,'MONEY WON'!$1:$1048576,2,FALSE)</f>
        <v>26500</v>
      </c>
      <c r="V33" s="43" t="s">
        <v>71</v>
      </c>
      <c r="W33" s="117">
        <f>VLOOKUP(V33,'MONEY WON'!$1:$1048576,2,FALSE)</f>
        <v>0</v>
      </c>
      <c r="X33" s="43" t="s">
        <v>222</v>
      </c>
      <c r="Y33" s="117">
        <f>VLOOKUP(X33,'MONEY WON'!$1:$1048576,2,FALSE)</f>
        <v>35000</v>
      </c>
      <c r="Z33" s="44" t="s">
        <v>182</v>
      </c>
      <c r="AA33" s="117">
        <f>VLOOKUP(Z33,'MONEY WON'!$1:$1048576,2,FALSE)</f>
        <v>46900</v>
      </c>
      <c r="AB33" s="45" t="s">
        <v>249</v>
      </c>
      <c r="AC33" s="113">
        <f>VLOOKUP(AB33,'MONEY WON'!$1:$1048576,2,FALSE)</f>
        <v>25500</v>
      </c>
      <c r="AD33" s="45" t="s">
        <v>247</v>
      </c>
      <c r="AE33" s="113">
        <f>VLOOKUP(AD33,'MONEY WON'!$1:$1048576,2,FALSE)</f>
        <v>135000</v>
      </c>
      <c r="AF33" s="45" t="s">
        <v>260</v>
      </c>
      <c r="AG33" s="113">
        <f>VLOOKUP(AF33,'MONEY WON'!$1:$1048576,2,FALSE)</f>
        <v>365000</v>
      </c>
    </row>
    <row r="34" spans="1:33" x14ac:dyDescent="0.2">
      <c r="A34" s="34">
        <v>33</v>
      </c>
      <c r="B34" s="35" t="s">
        <v>273</v>
      </c>
      <c r="C34" s="108">
        <f>E34+G34+I34+K34+M34+O34+Q34+S34+U34+W34+Y34+AA34+AC34+AE34+AG34</f>
        <v>3439566</v>
      </c>
      <c r="D34" s="36" t="s">
        <v>31</v>
      </c>
      <c r="E34" s="37">
        <f>VLOOKUP(D34,'MONEY WON'!$1:$1048576,2,FALSE)</f>
        <v>37625</v>
      </c>
      <c r="F34" s="38" t="s">
        <v>50</v>
      </c>
      <c r="G34" s="37">
        <f>VLOOKUP(F34,'MONEY WON'!$1:$1048576,2,FALSE)</f>
        <v>465000</v>
      </c>
      <c r="H34" s="38" t="s">
        <v>67</v>
      </c>
      <c r="I34" s="37">
        <f>VLOOKUP(H34,'MONEY WON'!$1:$1048576,2,FALSE)</f>
        <v>1540000</v>
      </c>
      <c r="J34" s="39" t="s">
        <v>193</v>
      </c>
      <c r="K34" s="111">
        <f>VLOOKUP(J34,'MONEY WON'!$1:$1048576,2,FALSE)</f>
        <v>288333</v>
      </c>
      <c r="L34" s="40" t="s">
        <v>46</v>
      </c>
      <c r="M34" s="111">
        <f>VLOOKUP(L34,'MONEY WON'!$1:$1048576,2,FALSE)</f>
        <v>214400</v>
      </c>
      <c r="N34" s="41" t="s">
        <v>62</v>
      </c>
      <c r="O34" s="111">
        <f>VLOOKUP(N34,'MONEY WON'!$1:$1048576,2,FALSE)</f>
        <v>0</v>
      </c>
      <c r="P34" s="42" t="s">
        <v>181</v>
      </c>
      <c r="Q34" s="115">
        <f>VLOOKUP(P34,'MONEY WON'!$1:$1048576,2,FALSE)</f>
        <v>90136</v>
      </c>
      <c r="R34" s="42" t="s">
        <v>205</v>
      </c>
      <c r="S34" s="115">
        <f>VLOOKUP(R34,'MONEY WON'!$1:$1048576,2,FALSE)</f>
        <v>90136</v>
      </c>
      <c r="T34" s="42" t="s">
        <v>204</v>
      </c>
      <c r="U34" s="115">
        <f>VLOOKUP(T34,'MONEY WON'!$1:$1048576,2,FALSE)</f>
        <v>46900</v>
      </c>
      <c r="V34" s="43" t="s">
        <v>88</v>
      </c>
      <c r="W34" s="117">
        <f>VLOOKUP(V34,'MONEY WON'!$1:$1048576,2,FALSE)</f>
        <v>46900</v>
      </c>
      <c r="X34" s="44" t="s">
        <v>213</v>
      </c>
      <c r="Y34" s="117">
        <f>VLOOKUP(X34,'MONEY WON'!$1:$1048576,2,FALSE)</f>
        <v>0</v>
      </c>
      <c r="Z34" s="44" t="s">
        <v>223</v>
      </c>
      <c r="AA34" s="117">
        <f>VLOOKUP(Z34,'MONEY WON'!$1:$1048576,2,FALSE)</f>
        <v>0</v>
      </c>
      <c r="AB34" s="45" t="s">
        <v>258</v>
      </c>
      <c r="AC34" s="113">
        <f>VLOOKUP(AB34,'MONEY WON'!$1:$1048576,2,FALSE)</f>
        <v>90136</v>
      </c>
      <c r="AD34" s="45" t="s">
        <v>251</v>
      </c>
      <c r="AE34" s="113">
        <f>VLOOKUP(AD34,'MONEY WON'!$1:$1048576,2,FALSE)</f>
        <v>165000</v>
      </c>
      <c r="AF34" s="45" t="s">
        <v>260</v>
      </c>
      <c r="AG34" s="113">
        <f>VLOOKUP(AF34,'MONEY WON'!$1:$1048576,2,FALSE)</f>
        <v>365000</v>
      </c>
    </row>
    <row r="35" spans="1:33" x14ac:dyDescent="0.2">
      <c r="A35" s="34">
        <v>34</v>
      </c>
      <c r="B35" s="35" t="s">
        <v>312</v>
      </c>
      <c r="C35" s="108">
        <f>E35+G35+I35+K35+M35+O35+Q35+S35+U35+W35+Y35+AA35+AC35+AE35+AG35</f>
        <v>3370436</v>
      </c>
      <c r="D35" s="36" t="s">
        <v>70</v>
      </c>
      <c r="E35" s="37">
        <f>VLOOKUP(D35,'MONEY WON'!$1:$1048576,2,FALSE)</f>
        <v>1540000</v>
      </c>
      <c r="F35" s="38" t="s">
        <v>31</v>
      </c>
      <c r="G35" s="37">
        <f>VLOOKUP(F35,'MONEY WON'!$1:$1048576,2,FALSE)</f>
        <v>37625</v>
      </c>
      <c r="H35" s="38" t="s">
        <v>67</v>
      </c>
      <c r="I35" s="37">
        <f>VLOOKUP(H35,'MONEY WON'!$1:$1048576,2,FALSE)</f>
        <v>1540000</v>
      </c>
      <c r="J35" s="40" t="s">
        <v>189</v>
      </c>
      <c r="K35" s="111">
        <f>VLOOKUP(J35,'MONEY WON'!$1:$1048576,2,FALSE)</f>
        <v>0</v>
      </c>
      <c r="L35" s="40" t="s">
        <v>190</v>
      </c>
      <c r="M35" s="111">
        <f>VLOOKUP(L35,'MONEY WON'!$1:$1048576,2,FALSE)</f>
        <v>46900</v>
      </c>
      <c r="N35" s="41" t="s">
        <v>52</v>
      </c>
      <c r="O35" s="111">
        <f>VLOOKUP(N35,'MONEY WON'!$1:$1048576,2,FALSE)</f>
        <v>90136</v>
      </c>
      <c r="P35" s="42" t="s">
        <v>42</v>
      </c>
      <c r="Q35" s="115">
        <f>VLOOKUP(P35,'MONEY WON'!$1:$1048576,2,FALSE)</f>
        <v>0</v>
      </c>
      <c r="R35" s="42" t="s">
        <v>51</v>
      </c>
      <c r="S35" s="115">
        <f>VLOOKUP(R35,'MONEY WON'!$1:$1048576,2,FALSE)</f>
        <v>0</v>
      </c>
      <c r="T35" s="42" t="s">
        <v>195</v>
      </c>
      <c r="U35" s="115">
        <f>VLOOKUP(T35,'MONEY WON'!$1:$1048576,2,FALSE)</f>
        <v>46900</v>
      </c>
      <c r="V35" s="43" t="s">
        <v>226</v>
      </c>
      <c r="W35" s="117">
        <f>VLOOKUP(V35,'MONEY WON'!$1:$1048576,2,FALSE)</f>
        <v>0</v>
      </c>
      <c r="X35" s="44" t="s">
        <v>228</v>
      </c>
      <c r="Y35" s="117">
        <f>VLOOKUP(X35,'MONEY WON'!$1:$1048576,2,FALSE)</f>
        <v>37625</v>
      </c>
      <c r="Z35" s="44" t="s">
        <v>216</v>
      </c>
      <c r="AA35" s="117">
        <f>VLOOKUP(Z35,'MONEY WON'!$1:$1048576,2,FALSE)</f>
        <v>0</v>
      </c>
      <c r="AB35" s="45" t="s">
        <v>259</v>
      </c>
      <c r="AC35" s="113">
        <f>VLOOKUP(AB35,'MONEY WON'!$1:$1048576,2,FALSE)</f>
        <v>31250</v>
      </c>
      <c r="AD35" s="45" t="s">
        <v>254</v>
      </c>
      <c r="AE35" s="113">
        <f>VLOOKUP(AD35,'MONEY WON'!$1:$1048576,2,FALSE)</f>
        <v>0</v>
      </c>
      <c r="AF35" s="45" t="s">
        <v>233</v>
      </c>
      <c r="AG35" s="113">
        <f>VLOOKUP(AF35,'MONEY WON'!$1:$1048576,2,FALSE)</f>
        <v>0</v>
      </c>
    </row>
    <row r="36" spans="1:33" x14ac:dyDescent="0.2">
      <c r="A36" s="34">
        <v>35</v>
      </c>
      <c r="B36" s="35" t="s">
        <v>157</v>
      </c>
      <c r="C36" s="108">
        <f>E36+G36+I36+K36+M36+O36+Q36+S36+U36+W36+Y36+AA36+AC36+AE36+AG36</f>
        <v>3300083</v>
      </c>
      <c r="D36" s="36" t="s">
        <v>31</v>
      </c>
      <c r="E36" s="37">
        <f>VLOOKUP(D36,'MONEY WON'!$1:$1048576,2,FALSE)</f>
        <v>37625</v>
      </c>
      <c r="F36" s="38" t="s">
        <v>44</v>
      </c>
      <c r="G36" s="37">
        <f>VLOOKUP(F36,'MONEY WON'!$1:$1048576,2,FALSE)</f>
        <v>465000</v>
      </c>
      <c r="H36" s="38" t="s">
        <v>70</v>
      </c>
      <c r="I36" s="37">
        <f>VLOOKUP(H36,'MONEY WON'!$1:$1048576,2,FALSE)</f>
        <v>1540000</v>
      </c>
      <c r="J36" s="39" t="s">
        <v>193</v>
      </c>
      <c r="K36" s="111">
        <f>VLOOKUP(J36,'MONEY WON'!$1:$1048576,2,FALSE)</f>
        <v>288333</v>
      </c>
      <c r="L36" s="40" t="s">
        <v>30</v>
      </c>
      <c r="M36" s="111">
        <f>VLOOKUP(L36,'MONEY WON'!$1:$1048576,2,FALSE)</f>
        <v>0</v>
      </c>
      <c r="N36" s="41" t="s">
        <v>45</v>
      </c>
      <c r="O36" s="111">
        <f>VLOOKUP(N36,'MONEY WON'!$1:$1048576,2,FALSE)</f>
        <v>365000</v>
      </c>
      <c r="P36" s="42" t="s">
        <v>78</v>
      </c>
      <c r="Q36" s="115">
        <f>VLOOKUP(P36,'MONEY WON'!$1:$1048576,2,FALSE)</f>
        <v>33250</v>
      </c>
      <c r="R36" s="42" t="s">
        <v>57</v>
      </c>
      <c r="S36" s="115">
        <f>VLOOKUP(R36,'MONEY WON'!$1:$1048576,2,FALSE)</f>
        <v>33250</v>
      </c>
      <c r="T36" s="42" t="s">
        <v>51</v>
      </c>
      <c r="U36" s="115">
        <f>VLOOKUP(T36,'MONEY WON'!$1:$1048576,2,FALSE)</f>
        <v>0</v>
      </c>
      <c r="V36" s="43" t="s">
        <v>226</v>
      </c>
      <c r="W36" s="117">
        <f>VLOOKUP(V36,'MONEY WON'!$1:$1048576,2,FALSE)</f>
        <v>0</v>
      </c>
      <c r="X36" s="44" t="s">
        <v>219</v>
      </c>
      <c r="Y36" s="117">
        <f>VLOOKUP(X36,'MONEY WON'!$1:$1048576,2,FALSE)</f>
        <v>135000</v>
      </c>
      <c r="Z36" s="44" t="s">
        <v>228</v>
      </c>
      <c r="AA36" s="117">
        <f>VLOOKUP(Z36,'MONEY WON'!$1:$1048576,2,FALSE)</f>
        <v>37625</v>
      </c>
      <c r="AB36" s="45" t="s">
        <v>234</v>
      </c>
      <c r="AC36" s="113">
        <f>VLOOKUP(AB36,'MONEY WON'!$1:$1048576,2,FALSE)</f>
        <v>0</v>
      </c>
      <c r="AD36" s="45" t="s">
        <v>254</v>
      </c>
      <c r="AE36" s="113">
        <f>VLOOKUP(AD36,'MONEY WON'!$1:$1048576,2,FALSE)</f>
        <v>0</v>
      </c>
      <c r="AF36" s="45" t="s">
        <v>260</v>
      </c>
      <c r="AG36" s="113">
        <f>VLOOKUP(AF36,'MONEY WON'!$1:$1048576,2,FALSE)</f>
        <v>365000</v>
      </c>
    </row>
    <row r="37" spans="1:33" x14ac:dyDescent="0.2">
      <c r="A37" s="34">
        <v>36</v>
      </c>
      <c r="B37" s="35" t="s">
        <v>277</v>
      </c>
      <c r="C37" s="108">
        <f>E37+G37+I37+K37+M37+O37+Q37+S37+U37+W37+Y37+AA37+AC37+AE37+AG37</f>
        <v>3245336</v>
      </c>
      <c r="D37" s="36" t="s">
        <v>70</v>
      </c>
      <c r="E37" s="37">
        <f>VLOOKUP(D37,'MONEY WON'!$1:$1048576,2,FALSE)</f>
        <v>1540000</v>
      </c>
      <c r="F37" s="38" t="s">
        <v>48</v>
      </c>
      <c r="G37" s="37">
        <f>VLOOKUP(F37,'MONEY WON'!$1:$1048576,2,FALSE)</f>
        <v>214400</v>
      </c>
      <c r="H37" s="38" t="s">
        <v>39</v>
      </c>
      <c r="I37" s="37">
        <f>VLOOKUP(H37,'MONEY WON'!$1:$1048576,2,FALSE)</f>
        <v>555000</v>
      </c>
      <c r="J37" s="39" t="s">
        <v>64</v>
      </c>
      <c r="K37" s="111">
        <f>VLOOKUP(J37,'MONEY WON'!$1:$1048576,2,FALSE)</f>
        <v>365000</v>
      </c>
      <c r="L37" s="40" t="s">
        <v>46</v>
      </c>
      <c r="M37" s="111">
        <f>VLOOKUP(L37,'MONEY WON'!$1:$1048576,2,FALSE)</f>
        <v>214400</v>
      </c>
      <c r="N37" s="41" t="s">
        <v>62</v>
      </c>
      <c r="O37" s="111">
        <f>VLOOKUP(N37,'MONEY WON'!$1:$1048576,2,FALSE)</f>
        <v>0</v>
      </c>
      <c r="P37" s="42" t="s">
        <v>209</v>
      </c>
      <c r="Q37" s="115">
        <f>VLOOKUP(P37,'MONEY WON'!$1:$1048576,2,FALSE)</f>
        <v>26500</v>
      </c>
      <c r="R37" s="42" t="s">
        <v>202</v>
      </c>
      <c r="S37" s="115">
        <f>VLOOKUP(R37,'MONEY WON'!$1:$1048576,2,FALSE)</f>
        <v>0</v>
      </c>
      <c r="T37" s="42" t="s">
        <v>51</v>
      </c>
      <c r="U37" s="115">
        <f>VLOOKUP(T37,'MONEY WON'!$1:$1048576,2,FALSE)</f>
        <v>0</v>
      </c>
      <c r="V37" s="43" t="s">
        <v>213</v>
      </c>
      <c r="W37" s="117">
        <f>VLOOKUP(V37,'MONEY WON'!$1:$1048576,2,FALSE)</f>
        <v>0</v>
      </c>
      <c r="X37" s="44" t="s">
        <v>215</v>
      </c>
      <c r="Y37" s="117">
        <f>VLOOKUP(X37,'MONEY WON'!$1:$1048576,2,FALSE)</f>
        <v>28000</v>
      </c>
      <c r="Z37" s="44" t="s">
        <v>182</v>
      </c>
      <c r="AA37" s="117">
        <f>VLOOKUP(Z37,'MONEY WON'!$1:$1048576,2,FALSE)</f>
        <v>46900</v>
      </c>
      <c r="AB37" s="45" t="s">
        <v>258</v>
      </c>
      <c r="AC37" s="113">
        <f>VLOOKUP(AB37,'MONEY WON'!$1:$1048576,2,FALSE)</f>
        <v>90136</v>
      </c>
      <c r="AD37" s="45" t="s">
        <v>251</v>
      </c>
      <c r="AE37" s="113">
        <f>VLOOKUP(AD37,'MONEY WON'!$1:$1048576,2,FALSE)</f>
        <v>165000</v>
      </c>
      <c r="AF37" s="45" t="s">
        <v>254</v>
      </c>
      <c r="AG37" s="113">
        <f>VLOOKUP(AF37,'MONEY WON'!$1:$1048576,2,FALSE)</f>
        <v>0</v>
      </c>
    </row>
    <row r="38" spans="1:33" x14ac:dyDescent="0.2">
      <c r="A38" s="34">
        <v>37</v>
      </c>
      <c r="B38" s="35" t="s">
        <v>330</v>
      </c>
      <c r="C38" s="108">
        <f>E38+G38+I38+K38+M38+O38+Q38+S38+U38+W38+Y38+AA38+AC38+AE38+AG38</f>
        <v>3185044</v>
      </c>
      <c r="D38" s="36" t="s">
        <v>70</v>
      </c>
      <c r="E38" s="37">
        <f>VLOOKUP(D38,'MONEY WON'!$1:$1048576,2,FALSE)</f>
        <v>1540000</v>
      </c>
      <c r="F38" s="38" t="s">
        <v>73</v>
      </c>
      <c r="G38" s="37">
        <f>VLOOKUP(F38,'MONEY WON'!$1:$1048576,2,FALSE)</f>
        <v>35000</v>
      </c>
      <c r="H38" s="38" t="s">
        <v>31</v>
      </c>
      <c r="I38" s="37">
        <f>VLOOKUP(H38,'MONEY WON'!$1:$1048576,2,FALSE)</f>
        <v>37625</v>
      </c>
      <c r="J38" s="39" t="s">
        <v>193</v>
      </c>
      <c r="K38" s="111">
        <f>VLOOKUP(J38,'MONEY WON'!$1:$1048576,2,FALSE)</f>
        <v>288333</v>
      </c>
      <c r="L38" s="40" t="s">
        <v>190</v>
      </c>
      <c r="M38" s="111">
        <f>VLOOKUP(L38,'MONEY WON'!$1:$1048576,2,FALSE)</f>
        <v>46900</v>
      </c>
      <c r="N38" s="41" t="s">
        <v>56</v>
      </c>
      <c r="O38" s="111">
        <f>VLOOKUP(N38,'MONEY WON'!$1:$1048576,2,FALSE)</f>
        <v>0</v>
      </c>
      <c r="P38" s="42" t="s">
        <v>206</v>
      </c>
      <c r="Q38" s="115">
        <f>VLOOKUP(P38,'MONEY WON'!$1:$1048576,2,FALSE)</f>
        <v>720000</v>
      </c>
      <c r="R38" s="42" t="s">
        <v>57</v>
      </c>
      <c r="S38" s="115">
        <f>VLOOKUP(R38,'MONEY WON'!$1:$1048576,2,FALSE)</f>
        <v>33250</v>
      </c>
      <c r="T38" s="42" t="s">
        <v>195</v>
      </c>
      <c r="U38" s="115">
        <f>VLOOKUP(T38,'MONEY WON'!$1:$1048576,2,FALSE)</f>
        <v>46900</v>
      </c>
      <c r="V38" s="43" t="s">
        <v>213</v>
      </c>
      <c r="W38" s="117">
        <f>VLOOKUP(V38,'MONEY WON'!$1:$1048576,2,FALSE)</f>
        <v>0</v>
      </c>
      <c r="X38" s="44" t="s">
        <v>231</v>
      </c>
      <c r="Y38" s="117">
        <f>VLOOKUP(X38,'MONEY WON'!$1:$1048576,2,FALSE)</f>
        <v>46900</v>
      </c>
      <c r="Z38" s="44" t="s">
        <v>219</v>
      </c>
      <c r="AA38" s="117">
        <f>VLOOKUP(Z38,'MONEY WON'!$1:$1048576,2,FALSE)</f>
        <v>135000</v>
      </c>
      <c r="AB38" s="45" t="s">
        <v>258</v>
      </c>
      <c r="AC38" s="113">
        <f>VLOOKUP(AB38,'MONEY WON'!$1:$1048576,2,FALSE)</f>
        <v>90136</v>
      </c>
      <c r="AD38" s="45" t="s">
        <v>251</v>
      </c>
      <c r="AE38" s="113">
        <f>VLOOKUP(AD38,'MONEY WON'!$1:$1048576,2,FALSE)</f>
        <v>165000</v>
      </c>
      <c r="AF38" s="45" t="s">
        <v>234</v>
      </c>
      <c r="AG38" s="113">
        <f>VLOOKUP(AF38,'MONEY WON'!$1:$1048576,2,FALSE)</f>
        <v>0</v>
      </c>
    </row>
    <row r="39" spans="1:33" x14ac:dyDescent="0.2">
      <c r="A39" s="34">
        <v>38</v>
      </c>
      <c r="B39" s="35" t="s">
        <v>318</v>
      </c>
      <c r="C39" s="108">
        <f>E39+G39+I39+K39+M39+O39+Q39+S39+U39+W39+Y39+AA39+AC39+AE39+AG39</f>
        <v>3175758</v>
      </c>
      <c r="D39" s="36" t="s">
        <v>70</v>
      </c>
      <c r="E39" s="37">
        <f>VLOOKUP(D39,'MONEY WON'!$1:$1048576,2,FALSE)</f>
        <v>1540000</v>
      </c>
      <c r="F39" s="38" t="s">
        <v>48</v>
      </c>
      <c r="G39" s="37">
        <f>VLOOKUP(F39,'MONEY WON'!$1:$1048576,2,FALSE)</f>
        <v>214400</v>
      </c>
      <c r="H39" s="38" t="s">
        <v>54</v>
      </c>
      <c r="I39" s="37">
        <f>VLOOKUP(H39,'MONEY WON'!$1:$1048576,2,FALSE)</f>
        <v>26500</v>
      </c>
      <c r="J39" s="39" t="s">
        <v>193</v>
      </c>
      <c r="K39" s="111">
        <f>VLOOKUP(J39,'MONEY WON'!$1:$1048576,2,FALSE)</f>
        <v>288333</v>
      </c>
      <c r="L39" s="40" t="s">
        <v>46</v>
      </c>
      <c r="M39" s="111">
        <f>VLOOKUP(L39,'MONEY WON'!$1:$1048576,2,FALSE)</f>
        <v>214400</v>
      </c>
      <c r="N39" s="41" t="s">
        <v>62</v>
      </c>
      <c r="O39" s="111">
        <f>VLOOKUP(N39,'MONEY WON'!$1:$1048576,2,FALSE)</f>
        <v>0</v>
      </c>
      <c r="P39" s="42" t="s">
        <v>209</v>
      </c>
      <c r="Q39" s="115">
        <f>VLOOKUP(P39,'MONEY WON'!$1:$1048576,2,FALSE)</f>
        <v>26500</v>
      </c>
      <c r="R39" s="42" t="s">
        <v>202</v>
      </c>
      <c r="S39" s="115">
        <f>VLOOKUP(R39,'MONEY WON'!$1:$1048576,2,FALSE)</f>
        <v>0</v>
      </c>
      <c r="T39" s="42" t="s">
        <v>51</v>
      </c>
      <c r="U39" s="115">
        <f>VLOOKUP(T39,'MONEY WON'!$1:$1048576,2,FALSE)</f>
        <v>0</v>
      </c>
      <c r="V39" s="44" t="s">
        <v>214</v>
      </c>
      <c r="W39" s="117">
        <f>VLOOKUP(V39,'MONEY WON'!$1:$1048576,2,FALSE)</f>
        <v>165000</v>
      </c>
      <c r="X39" s="44" t="s">
        <v>219</v>
      </c>
      <c r="Y39" s="117">
        <f>VLOOKUP(X39,'MONEY WON'!$1:$1048576,2,FALSE)</f>
        <v>135000</v>
      </c>
      <c r="Z39" s="44" t="s">
        <v>228</v>
      </c>
      <c r="AA39" s="117">
        <f>VLOOKUP(Z39,'MONEY WON'!$1:$1048576,2,FALSE)</f>
        <v>37625</v>
      </c>
      <c r="AB39" s="45" t="s">
        <v>247</v>
      </c>
      <c r="AC39" s="113">
        <f>VLOOKUP(AB39,'MONEY WON'!$1:$1048576,2,FALSE)</f>
        <v>135000</v>
      </c>
      <c r="AD39" s="45" t="s">
        <v>260</v>
      </c>
      <c r="AE39" s="113">
        <f>VLOOKUP(AD39,'MONEY WON'!$1:$1048576,2,FALSE)</f>
        <v>365000</v>
      </c>
      <c r="AF39" s="45" t="s">
        <v>262</v>
      </c>
      <c r="AG39" s="113">
        <f>VLOOKUP(AF39,'MONEY WON'!$1:$1048576,2,FALSE)</f>
        <v>28000</v>
      </c>
    </row>
    <row r="40" spans="1:33" x14ac:dyDescent="0.2">
      <c r="A40" s="34">
        <v>39</v>
      </c>
      <c r="B40" s="35" t="s">
        <v>332</v>
      </c>
      <c r="C40" s="108">
        <f>E40+G40+I40+K40+M40+O40+Q40+S40+U40+W40+Y40+AA40+AC40+AE40+AG40</f>
        <v>3155361</v>
      </c>
      <c r="D40" s="36" t="s">
        <v>70</v>
      </c>
      <c r="E40" s="37">
        <f>VLOOKUP(D40,'MONEY WON'!$1:$1048576,2,FALSE)</f>
        <v>1540000</v>
      </c>
      <c r="F40" s="38" t="s">
        <v>44</v>
      </c>
      <c r="G40" s="37">
        <f>VLOOKUP(F40,'MONEY WON'!$1:$1048576,2,FALSE)</f>
        <v>465000</v>
      </c>
      <c r="H40" s="38" t="s">
        <v>48</v>
      </c>
      <c r="I40" s="37">
        <f>VLOOKUP(H40,'MONEY WON'!$1:$1048576,2,FALSE)</f>
        <v>214400</v>
      </c>
      <c r="J40" s="39" t="s">
        <v>30</v>
      </c>
      <c r="K40" s="111">
        <f>VLOOKUP(J40,'MONEY WON'!$1:$1048576,2,FALSE)</f>
        <v>0</v>
      </c>
      <c r="L40" s="40" t="s">
        <v>35</v>
      </c>
      <c r="M40" s="111">
        <f>VLOOKUP(L40,'MONEY WON'!$1:$1048576,2,FALSE)</f>
        <v>214400</v>
      </c>
      <c r="N40" s="41" t="s">
        <v>62</v>
      </c>
      <c r="O40" s="111">
        <f>VLOOKUP(N40,'MONEY WON'!$1:$1048576,2,FALSE)</f>
        <v>0</v>
      </c>
      <c r="P40" s="42" t="s">
        <v>181</v>
      </c>
      <c r="Q40" s="115">
        <f>VLOOKUP(P40,'MONEY WON'!$1:$1048576,2,FALSE)</f>
        <v>90136</v>
      </c>
      <c r="R40" s="42" t="s">
        <v>60</v>
      </c>
      <c r="S40" s="115">
        <f>VLOOKUP(R40,'MONEY WON'!$1:$1048576,2,FALSE)</f>
        <v>46900</v>
      </c>
      <c r="T40" s="42" t="s">
        <v>196</v>
      </c>
      <c r="U40" s="115">
        <f>VLOOKUP(T40,'MONEY WON'!$1:$1048576,2,FALSE)</f>
        <v>46900</v>
      </c>
      <c r="V40" s="43" t="s">
        <v>216</v>
      </c>
      <c r="W40" s="117">
        <f>VLOOKUP(V40,'MONEY WON'!$1:$1048576,2,FALSE)</f>
        <v>0</v>
      </c>
      <c r="X40" s="44" t="s">
        <v>228</v>
      </c>
      <c r="Y40" s="117">
        <f>VLOOKUP(X40,'MONEY WON'!$1:$1048576,2,FALSE)</f>
        <v>37625</v>
      </c>
      <c r="Z40" s="43" t="s">
        <v>226</v>
      </c>
      <c r="AA40" s="117">
        <f>VLOOKUP(Z40,'MONEY WON'!$1:$1048576,2,FALSE)</f>
        <v>0</v>
      </c>
      <c r="AB40" s="45" t="s">
        <v>254</v>
      </c>
      <c r="AC40" s="113">
        <f>VLOOKUP(AB40,'MONEY WON'!$1:$1048576,2,FALSE)</f>
        <v>0</v>
      </c>
      <c r="AD40" s="45" t="s">
        <v>260</v>
      </c>
      <c r="AE40" s="113">
        <f>VLOOKUP(AD40,'MONEY WON'!$1:$1048576,2,FALSE)</f>
        <v>365000</v>
      </c>
      <c r="AF40" s="45" t="s">
        <v>247</v>
      </c>
      <c r="AG40" s="113">
        <f>VLOOKUP(AF40,'MONEY WON'!$1:$1048576,2,FALSE)</f>
        <v>135000</v>
      </c>
    </row>
    <row r="41" spans="1:33" x14ac:dyDescent="0.2">
      <c r="A41" s="34">
        <v>40</v>
      </c>
      <c r="B41" s="35" t="s">
        <v>325</v>
      </c>
      <c r="C41" s="108">
        <f>E41+G41+I41+K41+M41+O41+Q41+S41+U41+W41+Y41+AA41+AC41+AE41+AG41</f>
        <v>3153922</v>
      </c>
      <c r="D41" s="36" t="s">
        <v>70</v>
      </c>
      <c r="E41" s="37">
        <f>VLOOKUP(D41,'MONEY WON'!$1:$1048576,2,FALSE)</f>
        <v>1540000</v>
      </c>
      <c r="F41" s="38" t="s">
        <v>31</v>
      </c>
      <c r="G41" s="37">
        <f>VLOOKUP(F41,'MONEY WON'!$1:$1048576,2,FALSE)</f>
        <v>37625</v>
      </c>
      <c r="H41" s="38" t="s">
        <v>39</v>
      </c>
      <c r="I41" s="37">
        <f>VLOOKUP(H41,'MONEY WON'!$1:$1048576,2,FALSE)</f>
        <v>555000</v>
      </c>
      <c r="J41" s="39" t="s">
        <v>30</v>
      </c>
      <c r="K41" s="111">
        <f>VLOOKUP(J41,'MONEY WON'!$1:$1048576,2,FALSE)</f>
        <v>0</v>
      </c>
      <c r="L41" s="40" t="s">
        <v>45</v>
      </c>
      <c r="M41" s="111">
        <f>VLOOKUP(L41,'MONEY WON'!$1:$1048576,2,FALSE)</f>
        <v>365000</v>
      </c>
      <c r="N41" s="41" t="s">
        <v>62</v>
      </c>
      <c r="O41" s="111">
        <f>VLOOKUP(N41,'MONEY WON'!$1:$1048576,2,FALSE)</f>
        <v>0</v>
      </c>
      <c r="P41" s="42" t="s">
        <v>181</v>
      </c>
      <c r="Q41" s="115">
        <f>VLOOKUP(P41,'MONEY WON'!$1:$1048576,2,FALSE)</f>
        <v>90136</v>
      </c>
      <c r="R41" s="42" t="s">
        <v>63</v>
      </c>
      <c r="S41" s="115">
        <f>VLOOKUP(R41,'MONEY WON'!$1:$1048576,2,FALSE)</f>
        <v>0</v>
      </c>
      <c r="T41" s="42" t="s">
        <v>209</v>
      </c>
      <c r="U41" s="115">
        <f>VLOOKUP(T41,'MONEY WON'!$1:$1048576,2,FALSE)</f>
        <v>26500</v>
      </c>
      <c r="V41" s="43" t="s">
        <v>216</v>
      </c>
      <c r="W41" s="117">
        <f>VLOOKUP(V41,'MONEY WON'!$1:$1048576,2,FALSE)</f>
        <v>0</v>
      </c>
      <c r="X41" s="44" t="s">
        <v>228</v>
      </c>
      <c r="Y41" s="117">
        <f>VLOOKUP(X41,'MONEY WON'!$1:$1048576,2,FALSE)</f>
        <v>37625</v>
      </c>
      <c r="Z41" s="44" t="s">
        <v>231</v>
      </c>
      <c r="AA41" s="117">
        <f>VLOOKUP(Z41,'MONEY WON'!$1:$1048576,2,FALSE)</f>
        <v>46900</v>
      </c>
      <c r="AB41" s="45" t="s">
        <v>258</v>
      </c>
      <c r="AC41" s="113">
        <f>VLOOKUP(AB41,'MONEY WON'!$1:$1048576,2,FALSE)</f>
        <v>90136</v>
      </c>
      <c r="AD41" s="45" t="s">
        <v>234</v>
      </c>
      <c r="AE41" s="113">
        <f>VLOOKUP(AD41,'MONEY WON'!$1:$1048576,2,FALSE)</f>
        <v>0</v>
      </c>
      <c r="AF41" s="45" t="s">
        <v>260</v>
      </c>
      <c r="AG41" s="113">
        <f>VLOOKUP(AF41,'MONEY WON'!$1:$1048576,2,FALSE)</f>
        <v>365000</v>
      </c>
    </row>
    <row r="42" spans="1:33" x14ac:dyDescent="0.2">
      <c r="A42" s="34">
        <v>41</v>
      </c>
      <c r="B42" s="35" t="s">
        <v>131</v>
      </c>
      <c r="C42" s="108">
        <f>E42+G42+I42+K42+M42+O42+Q42+S42+U42+W42+Y42+AA42+AC42+AE42+AG42</f>
        <v>3095405</v>
      </c>
      <c r="D42" s="36" t="s">
        <v>34</v>
      </c>
      <c r="E42" s="37">
        <f>VLOOKUP(D42,'MONEY WON'!$1:$1048576,2,FALSE)</f>
        <v>29500</v>
      </c>
      <c r="F42" s="38" t="s">
        <v>70</v>
      </c>
      <c r="G42" s="37">
        <f>VLOOKUP(F42,'MONEY WON'!$1:$1048576,2,FALSE)</f>
        <v>1540000</v>
      </c>
      <c r="H42" s="38" t="s">
        <v>31</v>
      </c>
      <c r="I42" s="37">
        <f>VLOOKUP(H42,'MONEY WON'!$1:$1048576,2,FALSE)</f>
        <v>37625</v>
      </c>
      <c r="J42" s="39" t="s">
        <v>40</v>
      </c>
      <c r="K42" s="111">
        <f>VLOOKUP(J42,'MONEY WON'!$1:$1048576,2,FALSE)</f>
        <v>90136</v>
      </c>
      <c r="L42" s="40" t="s">
        <v>193</v>
      </c>
      <c r="M42" s="111">
        <f>VLOOKUP(L42,'MONEY WON'!$1:$1048576,2,FALSE)</f>
        <v>288333</v>
      </c>
      <c r="N42" s="41" t="s">
        <v>62</v>
      </c>
      <c r="O42" s="111">
        <f>VLOOKUP(N42,'MONEY WON'!$1:$1048576,2,FALSE)</f>
        <v>0</v>
      </c>
      <c r="P42" s="42" t="s">
        <v>78</v>
      </c>
      <c r="Q42" s="115">
        <f>VLOOKUP(P42,'MONEY WON'!$1:$1048576,2,FALSE)</f>
        <v>33250</v>
      </c>
      <c r="R42" s="42" t="s">
        <v>200</v>
      </c>
      <c r="S42" s="115">
        <f>VLOOKUP(R42,'MONEY WON'!$1:$1048576,2,FALSE)</f>
        <v>720000</v>
      </c>
      <c r="T42" s="42" t="s">
        <v>196</v>
      </c>
      <c r="U42" s="115">
        <f>VLOOKUP(T42,'MONEY WON'!$1:$1048576,2,FALSE)</f>
        <v>46900</v>
      </c>
      <c r="V42" s="44" t="s">
        <v>216</v>
      </c>
      <c r="W42" s="117">
        <f>VLOOKUP(V42,'MONEY WON'!$1:$1048576,2,FALSE)</f>
        <v>0</v>
      </c>
      <c r="X42" s="44" t="s">
        <v>228</v>
      </c>
      <c r="Y42" s="117">
        <f>VLOOKUP(X42,'MONEY WON'!$1:$1048576,2,FALSE)</f>
        <v>37625</v>
      </c>
      <c r="Z42" s="44" t="s">
        <v>231</v>
      </c>
      <c r="AA42" s="117">
        <f>VLOOKUP(Z42,'MONEY WON'!$1:$1048576,2,FALSE)</f>
        <v>46900</v>
      </c>
      <c r="AB42" s="45" t="s">
        <v>258</v>
      </c>
      <c r="AC42" s="113">
        <f>VLOOKUP(AB42,'MONEY WON'!$1:$1048576,2,FALSE)</f>
        <v>90136</v>
      </c>
      <c r="AD42" s="45" t="s">
        <v>247</v>
      </c>
      <c r="AE42" s="113">
        <f>VLOOKUP(AD42,'MONEY WON'!$1:$1048576,2,FALSE)</f>
        <v>135000</v>
      </c>
      <c r="AF42" s="45" t="s">
        <v>234</v>
      </c>
      <c r="AG42" s="113">
        <f>VLOOKUP(AF42,'MONEY WON'!$1:$1048576,2,FALSE)</f>
        <v>0</v>
      </c>
    </row>
    <row r="43" spans="1:33" x14ac:dyDescent="0.2">
      <c r="A43" s="34">
        <v>42</v>
      </c>
      <c r="B43" s="35" t="s">
        <v>271</v>
      </c>
      <c r="C43" s="108">
        <f>E43+G43+I43+K43+M43+O43+Q43+S43+U43+W43+Y43+AA43+AC43+AE43+AG43</f>
        <v>3053447</v>
      </c>
      <c r="D43" s="36" t="s">
        <v>31</v>
      </c>
      <c r="E43" s="37">
        <f>VLOOKUP(D43,'MONEY WON'!$1:$1048576,2,FALSE)</f>
        <v>37625</v>
      </c>
      <c r="F43" s="38" t="s">
        <v>44</v>
      </c>
      <c r="G43" s="37">
        <f>VLOOKUP(F43,'MONEY WON'!$1:$1048576,2,FALSE)</f>
        <v>465000</v>
      </c>
      <c r="H43" s="38" t="s">
        <v>70</v>
      </c>
      <c r="I43" s="37">
        <f>VLOOKUP(H43,'MONEY WON'!$1:$1048576,2,FALSE)</f>
        <v>1540000</v>
      </c>
      <c r="J43" s="39" t="s">
        <v>30</v>
      </c>
      <c r="K43" s="111">
        <f>VLOOKUP(J43,'MONEY WON'!$1:$1048576,2,FALSE)</f>
        <v>0</v>
      </c>
      <c r="L43" s="40" t="s">
        <v>46</v>
      </c>
      <c r="M43" s="111">
        <f>VLOOKUP(L43,'MONEY WON'!$1:$1048576,2,FALSE)</f>
        <v>214400</v>
      </c>
      <c r="N43" s="41" t="s">
        <v>52</v>
      </c>
      <c r="O43" s="111">
        <f>VLOOKUP(N43,'MONEY WON'!$1:$1048576,2,FALSE)</f>
        <v>90136</v>
      </c>
      <c r="P43" s="42" t="s">
        <v>78</v>
      </c>
      <c r="Q43" s="115">
        <f>VLOOKUP(P43,'MONEY WON'!$1:$1048576,2,FALSE)</f>
        <v>33250</v>
      </c>
      <c r="R43" s="42" t="s">
        <v>196</v>
      </c>
      <c r="S43" s="115">
        <f>VLOOKUP(R43,'MONEY WON'!$1:$1048576,2,FALSE)</f>
        <v>46900</v>
      </c>
      <c r="T43" s="42" t="s">
        <v>51</v>
      </c>
      <c r="U43" s="115">
        <f>VLOOKUP(T43,'MONEY WON'!$1:$1048576,2,FALSE)</f>
        <v>0</v>
      </c>
      <c r="V43" s="43" t="s">
        <v>226</v>
      </c>
      <c r="W43" s="117">
        <f>VLOOKUP(V43,'MONEY WON'!$1:$1048576,2,FALSE)</f>
        <v>0</v>
      </c>
      <c r="X43" s="44" t="s">
        <v>97</v>
      </c>
      <c r="Y43" s="117">
        <f>VLOOKUP(X43,'MONEY WON'!$1:$1048576,2,FALSE)</f>
        <v>36000</v>
      </c>
      <c r="Z43" s="44" t="s">
        <v>216</v>
      </c>
      <c r="AA43" s="117">
        <f>VLOOKUP(Z43,'MONEY WON'!$1:$1048576,2,FALSE)</f>
        <v>0</v>
      </c>
      <c r="AB43" s="45" t="s">
        <v>258</v>
      </c>
      <c r="AC43" s="113">
        <f>VLOOKUP(AB43,'MONEY WON'!$1:$1048576,2,FALSE)</f>
        <v>90136</v>
      </c>
      <c r="AD43" s="45" t="s">
        <v>247</v>
      </c>
      <c r="AE43" s="113">
        <f>VLOOKUP(AD43,'MONEY WON'!$1:$1048576,2,FALSE)</f>
        <v>135000</v>
      </c>
      <c r="AF43" s="45" t="s">
        <v>260</v>
      </c>
      <c r="AG43" s="113">
        <f>VLOOKUP(AF43,'MONEY WON'!$1:$1048576,2,FALSE)</f>
        <v>365000</v>
      </c>
    </row>
    <row r="44" spans="1:33" x14ac:dyDescent="0.2">
      <c r="A44" s="34">
        <v>43</v>
      </c>
      <c r="B44" s="35" t="s">
        <v>264</v>
      </c>
      <c r="C44" s="108">
        <f>E44+G44+I44+K44+M44+O44+Q44+S44+U44+W44+Y44+AA44+AC44+AE44+AG44</f>
        <v>3029033</v>
      </c>
      <c r="D44" s="36" t="s">
        <v>48</v>
      </c>
      <c r="E44" s="37">
        <f>VLOOKUP(D44,'MONEY WON'!$1:$1048576,2,FALSE)</f>
        <v>214400</v>
      </c>
      <c r="F44" s="38" t="s">
        <v>44</v>
      </c>
      <c r="G44" s="37">
        <f>VLOOKUP(F44,'MONEY WON'!$1:$1048576,2,FALSE)</f>
        <v>465000</v>
      </c>
      <c r="H44" s="38" t="s">
        <v>70</v>
      </c>
      <c r="I44" s="37">
        <f>VLOOKUP(H44,'MONEY WON'!$1:$1048576,2,FALSE)</f>
        <v>1540000</v>
      </c>
      <c r="J44" s="39" t="s">
        <v>192</v>
      </c>
      <c r="K44" s="111">
        <f>VLOOKUP(J44,'MONEY WON'!$1:$1048576,2,FALSE)</f>
        <v>0</v>
      </c>
      <c r="L44" s="40" t="s">
        <v>30</v>
      </c>
      <c r="M44" s="111">
        <f>VLOOKUP(L44,'MONEY WON'!$1:$1048576,2,FALSE)</f>
        <v>0</v>
      </c>
      <c r="N44" s="41" t="s">
        <v>66</v>
      </c>
      <c r="O44" s="111">
        <f>VLOOKUP(N44,'MONEY WON'!$1:$1048576,2,FALSE)</f>
        <v>0</v>
      </c>
      <c r="P44" s="42" t="s">
        <v>209</v>
      </c>
      <c r="Q44" s="115">
        <f>VLOOKUP(P44,'MONEY WON'!$1:$1048576,2,FALSE)</f>
        <v>26500</v>
      </c>
      <c r="R44" s="42" t="s">
        <v>210</v>
      </c>
      <c r="S44" s="115">
        <f>VLOOKUP(R44,'MONEY WON'!$1:$1048576,2,FALSE)</f>
        <v>0</v>
      </c>
      <c r="T44" s="42" t="s">
        <v>196</v>
      </c>
      <c r="U44" s="115">
        <f>VLOOKUP(T44,'MONEY WON'!$1:$1048576,2,FALSE)</f>
        <v>46900</v>
      </c>
      <c r="V44" s="44" t="s">
        <v>97</v>
      </c>
      <c r="W44" s="117">
        <f>VLOOKUP(V44,'MONEY WON'!$1:$1048576,2,FALSE)</f>
        <v>36000</v>
      </c>
      <c r="X44" s="44" t="s">
        <v>232</v>
      </c>
      <c r="Y44" s="117">
        <f>VLOOKUP(X44,'MONEY WON'!$1:$1048576,2,FALSE)</f>
        <v>0</v>
      </c>
      <c r="Z44" s="44" t="s">
        <v>231</v>
      </c>
      <c r="AA44" s="117">
        <f>VLOOKUP(Z44,'MONEY WON'!$1:$1048576,2,FALSE)</f>
        <v>46900</v>
      </c>
      <c r="AB44" s="45" t="s">
        <v>260</v>
      </c>
      <c r="AC44" s="113">
        <f>VLOOKUP(AB44,'MONEY WON'!$1:$1048576,2,FALSE)</f>
        <v>365000</v>
      </c>
      <c r="AD44" s="45" t="s">
        <v>100</v>
      </c>
      <c r="AE44" s="113">
        <f>VLOOKUP(AD44,'MONEY WON'!$1:$1048576,2,FALSE)</f>
        <v>288333</v>
      </c>
      <c r="AF44" s="45" t="s">
        <v>254</v>
      </c>
      <c r="AG44" s="113">
        <f>VLOOKUP(AF44,'MONEY WON'!$1:$1048576,2,FALSE)</f>
        <v>0</v>
      </c>
    </row>
    <row r="45" spans="1:33" x14ac:dyDescent="0.2">
      <c r="A45" s="34">
        <v>44</v>
      </c>
      <c r="B45" s="35" t="s">
        <v>147</v>
      </c>
      <c r="C45" s="108">
        <f>E45+G45+I45+K45+M45+O45+Q45+S45+U45+W45+Y45+AA45+AC45+AE45+AG45</f>
        <v>3019494</v>
      </c>
      <c r="D45" s="36" t="s">
        <v>70</v>
      </c>
      <c r="E45" s="37">
        <f>VLOOKUP(D45,'MONEY WON'!$1:$1048576,2,FALSE)</f>
        <v>1540000</v>
      </c>
      <c r="F45" s="36" t="s">
        <v>31</v>
      </c>
      <c r="G45" s="37">
        <f>VLOOKUP(F45,'MONEY WON'!$1:$1048576,2,FALSE)</f>
        <v>37625</v>
      </c>
      <c r="H45" s="38" t="s">
        <v>39</v>
      </c>
      <c r="I45" s="37">
        <f>VLOOKUP(H45,'MONEY WON'!$1:$1048576,2,FALSE)</f>
        <v>555000</v>
      </c>
      <c r="J45" s="39" t="s">
        <v>30</v>
      </c>
      <c r="K45" s="111">
        <f>VLOOKUP(J45,'MONEY WON'!$1:$1048576,2,FALSE)</f>
        <v>0</v>
      </c>
      <c r="L45" s="40" t="s">
        <v>193</v>
      </c>
      <c r="M45" s="111">
        <f>VLOOKUP(L45,'MONEY WON'!$1:$1048576,2,FALSE)</f>
        <v>288333</v>
      </c>
      <c r="N45" s="41" t="s">
        <v>62</v>
      </c>
      <c r="O45" s="111">
        <f>VLOOKUP(N45,'MONEY WON'!$1:$1048576,2,FALSE)</f>
        <v>0</v>
      </c>
      <c r="P45" s="42" t="s">
        <v>209</v>
      </c>
      <c r="Q45" s="115">
        <f>VLOOKUP(P45,'MONEY WON'!$1:$1048576,2,FALSE)</f>
        <v>26500</v>
      </c>
      <c r="R45" s="42" t="s">
        <v>181</v>
      </c>
      <c r="S45" s="115">
        <f>VLOOKUP(R45,'MONEY WON'!$1:$1048576,2,FALSE)</f>
        <v>90136</v>
      </c>
      <c r="T45" s="42" t="s">
        <v>51</v>
      </c>
      <c r="U45" s="115">
        <f>VLOOKUP(T45,'MONEY WON'!$1:$1048576,2,FALSE)</f>
        <v>0</v>
      </c>
      <c r="V45" s="43" t="s">
        <v>220</v>
      </c>
      <c r="W45" s="117">
        <f>VLOOKUP(V45,'MONEY WON'!$1:$1048576,2,FALSE)</f>
        <v>0</v>
      </c>
      <c r="X45" s="44" t="s">
        <v>219</v>
      </c>
      <c r="Y45" s="117">
        <f>VLOOKUP(X45,'MONEY WON'!$1:$1048576,2,FALSE)</f>
        <v>135000</v>
      </c>
      <c r="Z45" s="44" t="s">
        <v>182</v>
      </c>
      <c r="AA45" s="117">
        <f>VLOOKUP(Z45,'MONEY WON'!$1:$1048576,2,FALSE)</f>
        <v>46900</v>
      </c>
      <c r="AB45" s="45" t="s">
        <v>234</v>
      </c>
      <c r="AC45" s="113">
        <f>VLOOKUP(AB45,'MONEY WON'!$1:$1048576,2,FALSE)</f>
        <v>0</v>
      </c>
      <c r="AD45" s="45" t="s">
        <v>247</v>
      </c>
      <c r="AE45" s="113">
        <f>VLOOKUP(AD45,'MONEY WON'!$1:$1048576,2,FALSE)</f>
        <v>135000</v>
      </c>
      <c r="AF45" s="45" t="s">
        <v>251</v>
      </c>
      <c r="AG45" s="113">
        <f>VLOOKUP(AF45,'MONEY WON'!$1:$1048576,2,FALSE)</f>
        <v>165000</v>
      </c>
    </row>
    <row r="46" spans="1:33" x14ac:dyDescent="0.2">
      <c r="A46" s="34">
        <v>45</v>
      </c>
      <c r="B46" s="35" t="s">
        <v>301</v>
      </c>
      <c r="C46" s="108">
        <f>E46+G46+I46+K46+M46+O46+Q46+S46+U46+W46+Y46+AA46+AC46+AE46+AG46</f>
        <v>3015508</v>
      </c>
      <c r="D46" s="36" t="s">
        <v>70</v>
      </c>
      <c r="E46" s="37">
        <f>VLOOKUP(D46,'MONEY WON'!$1:$1048576,2,FALSE)</f>
        <v>1540000</v>
      </c>
      <c r="F46" s="38" t="s">
        <v>50</v>
      </c>
      <c r="G46" s="37">
        <f>VLOOKUP(F46,'MONEY WON'!$1:$1048576,2,FALSE)</f>
        <v>465000</v>
      </c>
      <c r="H46" s="38" t="s">
        <v>31</v>
      </c>
      <c r="I46" s="37">
        <f>VLOOKUP(H46,'MONEY WON'!$1:$1048576,2,FALSE)</f>
        <v>37625</v>
      </c>
      <c r="J46" s="39" t="s">
        <v>193</v>
      </c>
      <c r="K46" s="111">
        <f>VLOOKUP(J46,'MONEY WON'!$1:$1048576,2,FALSE)</f>
        <v>288333</v>
      </c>
      <c r="L46" s="40" t="s">
        <v>72</v>
      </c>
      <c r="M46" s="111">
        <f>VLOOKUP(L46,'MONEY WON'!$1:$1048576,2,FALSE)</f>
        <v>0</v>
      </c>
      <c r="N46" s="41" t="s">
        <v>62</v>
      </c>
      <c r="O46" s="111">
        <f>VLOOKUP(N46,'MONEY WON'!$1:$1048576,2,FALSE)</f>
        <v>0</v>
      </c>
      <c r="P46" s="42" t="s">
        <v>77</v>
      </c>
      <c r="Q46" s="115">
        <f>VLOOKUP(P46,'MONEY WON'!$1:$1048576,2,FALSE)</f>
        <v>46900</v>
      </c>
      <c r="R46" s="42" t="s">
        <v>196</v>
      </c>
      <c r="S46" s="115">
        <f>VLOOKUP(R46,'MONEY WON'!$1:$1048576,2,FALSE)</f>
        <v>46900</v>
      </c>
      <c r="T46" s="42" t="s">
        <v>57</v>
      </c>
      <c r="U46" s="115">
        <f>VLOOKUP(T46,'MONEY WON'!$1:$1048576,2,FALSE)</f>
        <v>33250</v>
      </c>
      <c r="V46" s="43" t="s">
        <v>224</v>
      </c>
      <c r="W46" s="117">
        <f>VLOOKUP(V46,'MONEY WON'!$1:$1048576,2,FALSE)</f>
        <v>29500</v>
      </c>
      <c r="X46" s="44" t="s">
        <v>232</v>
      </c>
      <c r="Y46" s="117">
        <f>VLOOKUP(X46,'MONEY WON'!$1:$1048576,2,FALSE)</f>
        <v>0</v>
      </c>
      <c r="Z46" s="44" t="s">
        <v>221</v>
      </c>
      <c r="AA46" s="117">
        <f>VLOOKUP(Z46,'MONEY WON'!$1:$1048576,2,FALSE)</f>
        <v>0</v>
      </c>
      <c r="AB46" s="45" t="s">
        <v>247</v>
      </c>
      <c r="AC46" s="113">
        <f>VLOOKUP(AB46,'MONEY WON'!$1:$1048576,2,FALSE)</f>
        <v>135000</v>
      </c>
      <c r="AD46" s="45" t="s">
        <v>260</v>
      </c>
      <c r="AE46" s="113">
        <f>VLOOKUP(AD46,'MONEY WON'!$1:$1048576,2,FALSE)</f>
        <v>365000</v>
      </c>
      <c r="AF46" s="45" t="s">
        <v>262</v>
      </c>
      <c r="AG46" s="113">
        <f>VLOOKUP(AF46,'MONEY WON'!$1:$1048576,2,FALSE)</f>
        <v>28000</v>
      </c>
    </row>
    <row r="47" spans="1:33" x14ac:dyDescent="0.2">
      <c r="A47" s="34">
        <v>46</v>
      </c>
      <c r="B47" s="35" t="s">
        <v>320</v>
      </c>
      <c r="C47" s="108">
        <f>E47+G47+I47+K47+M47+O47+Q47+S47+U47+W47+Y47+AA47+AC47+AE47+AG47</f>
        <v>2998980</v>
      </c>
      <c r="D47" s="36" t="s">
        <v>70</v>
      </c>
      <c r="E47" s="37">
        <f>VLOOKUP(D47,'MONEY WON'!$1:$1048576,2,FALSE)</f>
        <v>1540000</v>
      </c>
      <c r="F47" s="38" t="s">
        <v>69</v>
      </c>
      <c r="G47" s="37">
        <f>VLOOKUP(F47,'MONEY WON'!$1:$1048576,2,FALSE)</f>
        <v>135000</v>
      </c>
      <c r="H47" s="38" t="s">
        <v>31</v>
      </c>
      <c r="I47" s="37">
        <f>VLOOKUP(H47,'MONEY WON'!$1:$1048576,2,FALSE)</f>
        <v>37625</v>
      </c>
      <c r="J47" s="39" t="s">
        <v>40</v>
      </c>
      <c r="K47" s="111">
        <f>VLOOKUP(J47,'MONEY WON'!$1:$1048576,2,FALSE)</f>
        <v>90136</v>
      </c>
      <c r="L47" s="40" t="s">
        <v>193</v>
      </c>
      <c r="M47" s="111">
        <f>VLOOKUP(L47,'MONEY WON'!$1:$1048576,2,FALSE)</f>
        <v>288333</v>
      </c>
      <c r="N47" s="41" t="s">
        <v>62</v>
      </c>
      <c r="O47" s="111">
        <f>VLOOKUP(N47,'MONEY WON'!$1:$1048576,2,FALSE)</f>
        <v>0</v>
      </c>
      <c r="P47" s="42" t="s">
        <v>200</v>
      </c>
      <c r="Q47" s="115">
        <f>VLOOKUP(P47,'MONEY WON'!$1:$1048576,2,FALSE)</f>
        <v>720000</v>
      </c>
      <c r="R47" s="42" t="s">
        <v>57</v>
      </c>
      <c r="S47" s="115">
        <f>VLOOKUP(R47,'MONEY WON'!$1:$1048576,2,FALSE)</f>
        <v>33250</v>
      </c>
      <c r="T47" s="42" t="s">
        <v>78</v>
      </c>
      <c r="U47" s="115">
        <f>VLOOKUP(T47,'MONEY WON'!$1:$1048576,2,FALSE)</f>
        <v>33250</v>
      </c>
      <c r="V47" s="43" t="s">
        <v>226</v>
      </c>
      <c r="W47" s="117">
        <f>VLOOKUP(V47,'MONEY WON'!$1:$1048576,2,FALSE)</f>
        <v>0</v>
      </c>
      <c r="X47" s="44" t="s">
        <v>225</v>
      </c>
      <c r="Y47" s="117">
        <f>VLOOKUP(X47,'MONEY WON'!$1:$1048576,2,FALSE)</f>
        <v>0</v>
      </c>
      <c r="Z47" s="44" t="s">
        <v>216</v>
      </c>
      <c r="AA47" s="117">
        <f>VLOOKUP(Z47,'MONEY WON'!$1:$1048576,2,FALSE)</f>
        <v>0</v>
      </c>
      <c r="AB47" s="45" t="s">
        <v>258</v>
      </c>
      <c r="AC47" s="113">
        <f>VLOOKUP(AB47,'MONEY WON'!$1:$1048576,2,FALSE)</f>
        <v>90136</v>
      </c>
      <c r="AD47" s="45" t="s">
        <v>254</v>
      </c>
      <c r="AE47" s="113">
        <f>VLOOKUP(AD47,'MONEY WON'!$1:$1048576,2,FALSE)</f>
        <v>0</v>
      </c>
      <c r="AF47" s="45" t="s">
        <v>255</v>
      </c>
      <c r="AG47" s="113">
        <f>VLOOKUP(AF47,'MONEY WON'!$1:$1048576,2,FALSE)</f>
        <v>31250</v>
      </c>
    </row>
    <row r="48" spans="1:33" x14ac:dyDescent="0.2">
      <c r="A48" s="34">
        <v>47</v>
      </c>
      <c r="B48" s="35" t="s">
        <v>315</v>
      </c>
      <c r="C48" s="108">
        <f>E48+G48+I48+K48+M48+O48+Q48+S48+U48+W48+Y48+AA48+AC48+AE48+AG48</f>
        <v>2957986</v>
      </c>
      <c r="D48" s="36" t="s">
        <v>31</v>
      </c>
      <c r="E48" s="37">
        <f>VLOOKUP(D48,'MONEY WON'!$1:$1048576,2,FALSE)</f>
        <v>37625</v>
      </c>
      <c r="F48" s="38" t="s">
        <v>48</v>
      </c>
      <c r="G48" s="37">
        <f>VLOOKUP(F48,'MONEY WON'!$1:$1048576,2,FALSE)</f>
        <v>214400</v>
      </c>
      <c r="H48" s="38" t="s">
        <v>67</v>
      </c>
      <c r="I48" s="37">
        <f>VLOOKUP(H48,'MONEY WON'!$1:$1048576,2,FALSE)</f>
        <v>1540000</v>
      </c>
      <c r="J48" s="39" t="s">
        <v>45</v>
      </c>
      <c r="K48" s="111">
        <f>VLOOKUP(J48,'MONEY WON'!$1:$1048576,2,FALSE)</f>
        <v>365000</v>
      </c>
      <c r="L48" s="40" t="s">
        <v>194</v>
      </c>
      <c r="M48" s="111">
        <f>VLOOKUP(L48,'MONEY WON'!$1:$1048576,2,FALSE)</f>
        <v>0</v>
      </c>
      <c r="N48" s="41" t="s">
        <v>46</v>
      </c>
      <c r="O48" s="111">
        <f>VLOOKUP(N48,'MONEY WON'!$1:$1048576,2,FALSE)</f>
        <v>214400</v>
      </c>
      <c r="P48" s="42" t="s">
        <v>196</v>
      </c>
      <c r="Q48" s="115">
        <f>VLOOKUP(P48,'MONEY WON'!$1:$1048576,2,FALSE)</f>
        <v>46900</v>
      </c>
      <c r="R48" s="42" t="s">
        <v>51</v>
      </c>
      <c r="S48" s="115">
        <f>VLOOKUP(R48,'MONEY WON'!$1:$1048576,2,FALSE)</f>
        <v>0</v>
      </c>
      <c r="T48" s="42" t="s">
        <v>179</v>
      </c>
      <c r="U48" s="115">
        <f>VLOOKUP(T48,'MONEY WON'!$1:$1048576,2,FALSE)</f>
        <v>0</v>
      </c>
      <c r="V48" s="44" t="s">
        <v>180</v>
      </c>
      <c r="W48" s="117">
        <f>VLOOKUP(V48,'MONEY WON'!$1:$1048576,2,FALSE)</f>
        <v>0</v>
      </c>
      <c r="X48" s="44" t="s">
        <v>228</v>
      </c>
      <c r="Y48" s="117">
        <f>VLOOKUP(X48,'MONEY WON'!$1:$1048576,2,FALSE)</f>
        <v>37625</v>
      </c>
      <c r="Z48" s="44" t="s">
        <v>231</v>
      </c>
      <c r="AA48" s="117">
        <f>VLOOKUP(Z48,'MONEY WON'!$1:$1048576,2,FALSE)</f>
        <v>46900</v>
      </c>
      <c r="AB48" s="45" t="s">
        <v>258</v>
      </c>
      <c r="AC48" s="113">
        <f>VLOOKUP(AB48,'MONEY WON'!$1:$1048576,2,FALSE)</f>
        <v>90136</v>
      </c>
      <c r="AD48" s="45" t="s">
        <v>234</v>
      </c>
      <c r="AE48" s="113">
        <f>VLOOKUP(AD48,'MONEY WON'!$1:$1048576,2,FALSE)</f>
        <v>0</v>
      </c>
      <c r="AF48" s="45" t="s">
        <v>260</v>
      </c>
      <c r="AG48" s="113">
        <f>VLOOKUP(AF48,'MONEY WON'!$1:$1048576,2,FALSE)</f>
        <v>365000</v>
      </c>
    </row>
    <row r="49" spans="1:33" x14ac:dyDescent="0.2">
      <c r="A49" s="34">
        <v>48</v>
      </c>
      <c r="B49" s="35" t="s">
        <v>291</v>
      </c>
      <c r="C49" s="108">
        <f>E49+G49+I49+K49+M49+O49+Q49+S49+U49+W49+Y49+AA49+AC49+AE49+AG49</f>
        <v>2942397</v>
      </c>
      <c r="D49" s="36" t="s">
        <v>70</v>
      </c>
      <c r="E49" s="37">
        <f>VLOOKUP(D49,'MONEY WON'!$1:$1048576,2,FALSE)</f>
        <v>1540000</v>
      </c>
      <c r="F49" s="38" t="s">
        <v>44</v>
      </c>
      <c r="G49" s="37">
        <f>VLOOKUP(F49,'MONEY WON'!$1:$1048576,2,FALSE)</f>
        <v>465000</v>
      </c>
      <c r="H49" s="38" t="s">
        <v>39</v>
      </c>
      <c r="I49" s="37">
        <f>VLOOKUP(H49,'MONEY WON'!$1:$1048576,2,FALSE)</f>
        <v>555000</v>
      </c>
      <c r="J49" s="39" t="s">
        <v>30</v>
      </c>
      <c r="K49" s="111">
        <f>VLOOKUP(J49,'MONEY WON'!$1:$1048576,2,FALSE)</f>
        <v>0</v>
      </c>
      <c r="L49" s="40" t="s">
        <v>72</v>
      </c>
      <c r="M49" s="111">
        <f>VLOOKUP(L49,'MONEY WON'!$1:$1048576,2,FALSE)</f>
        <v>0</v>
      </c>
      <c r="N49" s="41" t="s">
        <v>62</v>
      </c>
      <c r="O49" s="111">
        <f>VLOOKUP(N49,'MONEY WON'!$1:$1048576,2,FALSE)</f>
        <v>0</v>
      </c>
      <c r="P49" s="42" t="s">
        <v>203</v>
      </c>
      <c r="Q49" s="115">
        <f>VLOOKUP(P49,'MONEY WON'!$1:$1048576,2,FALSE)</f>
        <v>90136</v>
      </c>
      <c r="R49" s="42" t="s">
        <v>83</v>
      </c>
      <c r="S49" s="115">
        <f>VLOOKUP(R49,'MONEY WON'!$1:$1048576,2,FALSE)</f>
        <v>0</v>
      </c>
      <c r="T49" s="42" t="s">
        <v>179</v>
      </c>
      <c r="U49" s="115">
        <f>VLOOKUP(T49,'MONEY WON'!$1:$1048576,2,FALSE)</f>
        <v>0</v>
      </c>
      <c r="V49" s="44" t="s">
        <v>224</v>
      </c>
      <c r="W49" s="117">
        <f>VLOOKUP(V49,'MONEY WON'!$1:$1048576,2,FALSE)</f>
        <v>29500</v>
      </c>
      <c r="X49" s="44" t="s">
        <v>228</v>
      </c>
      <c r="Y49" s="117">
        <f>VLOOKUP(X49,'MONEY WON'!$1:$1048576,2,FALSE)</f>
        <v>37625</v>
      </c>
      <c r="Z49" s="44" t="s">
        <v>232</v>
      </c>
      <c r="AA49" s="117">
        <f>VLOOKUP(Z49,'MONEY WON'!$1:$1048576,2,FALSE)</f>
        <v>0</v>
      </c>
      <c r="AB49" s="45" t="s">
        <v>258</v>
      </c>
      <c r="AC49" s="113">
        <f>VLOOKUP(AB49,'MONEY WON'!$1:$1048576,2,FALSE)</f>
        <v>90136</v>
      </c>
      <c r="AD49" s="45" t="s">
        <v>247</v>
      </c>
      <c r="AE49" s="113">
        <f>VLOOKUP(AD49,'MONEY WON'!$1:$1048576,2,FALSE)</f>
        <v>135000</v>
      </c>
      <c r="AF49" s="45" t="s">
        <v>252</v>
      </c>
      <c r="AG49" s="113">
        <f>VLOOKUP(AF49,'MONEY WON'!$1:$1048576,2,FALSE)</f>
        <v>0</v>
      </c>
    </row>
    <row r="50" spans="1:33" x14ac:dyDescent="0.2">
      <c r="A50" s="34">
        <v>49</v>
      </c>
      <c r="B50" s="35" t="s">
        <v>316</v>
      </c>
      <c r="C50" s="108">
        <f>E50+G50+I50+K50+M50+O50+Q50+S50+U50+W50+Y50+AA50+AC50+AE50+AG50</f>
        <v>2937194</v>
      </c>
      <c r="D50" s="36" t="s">
        <v>31</v>
      </c>
      <c r="E50" s="37">
        <f>VLOOKUP(D50,'MONEY WON'!$1:$1048576,2,FALSE)</f>
        <v>37625</v>
      </c>
      <c r="F50" s="38" t="s">
        <v>70</v>
      </c>
      <c r="G50" s="37">
        <f>VLOOKUP(F50,'MONEY WON'!$1:$1048576,2,FALSE)</f>
        <v>1540000</v>
      </c>
      <c r="H50" s="38" t="s">
        <v>48</v>
      </c>
      <c r="I50" s="37">
        <f>VLOOKUP(H50,'MONEY WON'!$1:$1048576,2,FALSE)</f>
        <v>214400</v>
      </c>
      <c r="J50" s="39" t="s">
        <v>193</v>
      </c>
      <c r="K50" s="111">
        <f>VLOOKUP(J50,'MONEY WON'!$1:$1048576,2,FALSE)</f>
        <v>288333</v>
      </c>
      <c r="L50" s="40" t="s">
        <v>46</v>
      </c>
      <c r="M50" s="111">
        <f>VLOOKUP(L50,'MONEY WON'!$1:$1048576,2,FALSE)</f>
        <v>214400</v>
      </c>
      <c r="N50" s="41" t="s">
        <v>62</v>
      </c>
      <c r="O50" s="111">
        <f>VLOOKUP(N50,'MONEY WON'!$1:$1048576,2,FALSE)</f>
        <v>0</v>
      </c>
      <c r="P50" s="42" t="s">
        <v>74</v>
      </c>
      <c r="Q50" s="115">
        <f>VLOOKUP(P50,'MONEY WON'!$1:$1048576,2,FALSE)</f>
        <v>0</v>
      </c>
      <c r="R50" s="42" t="s">
        <v>196</v>
      </c>
      <c r="S50" s="115">
        <f>VLOOKUP(R50,'MONEY WON'!$1:$1048576,2,FALSE)</f>
        <v>46900</v>
      </c>
      <c r="T50" s="42" t="s">
        <v>51</v>
      </c>
      <c r="U50" s="115">
        <f>VLOOKUP(T50,'MONEY WON'!$1:$1048576,2,FALSE)</f>
        <v>0</v>
      </c>
      <c r="V50" s="43" t="s">
        <v>224</v>
      </c>
      <c r="W50" s="117">
        <f>VLOOKUP(V50,'MONEY WON'!$1:$1048576,2,FALSE)</f>
        <v>29500</v>
      </c>
      <c r="X50" s="44" t="s">
        <v>231</v>
      </c>
      <c r="Y50" s="117">
        <f>VLOOKUP(X50,'MONEY WON'!$1:$1048576,2,FALSE)</f>
        <v>46900</v>
      </c>
      <c r="Z50" s="44" t="s">
        <v>97</v>
      </c>
      <c r="AA50" s="117">
        <f>VLOOKUP(Z50,'MONEY WON'!$1:$1048576,2,FALSE)</f>
        <v>36000</v>
      </c>
      <c r="AB50" s="45" t="s">
        <v>258</v>
      </c>
      <c r="AC50" s="113">
        <f>VLOOKUP(AB50,'MONEY WON'!$1:$1048576,2,FALSE)</f>
        <v>90136</v>
      </c>
      <c r="AD50" s="45" t="s">
        <v>260</v>
      </c>
      <c r="AE50" s="113">
        <f>VLOOKUP(AD50,'MONEY WON'!$1:$1048576,2,FALSE)</f>
        <v>365000</v>
      </c>
      <c r="AF50" s="45" t="s">
        <v>262</v>
      </c>
      <c r="AG50" s="113">
        <f>VLOOKUP(AF50,'MONEY WON'!$1:$1048576,2,FALSE)</f>
        <v>28000</v>
      </c>
    </row>
    <row r="51" spans="1:33" x14ac:dyDescent="0.2">
      <c r="A51" s="34">
        <v>50</v>
      </c>
      <c r="B51" s="35" t="s">
        <v>284</v>
      </c>
      <c r="C51" s="108">
        <f>E51+G51+I51+K51+M51+O51+Q51+S51+U51+W51+Y51+AA51+AC51+AE51+AG51</f>
        <v>2922130</v>
      </c>
      <c r="D51" s="36" t="s">
        <v>70</v>
      </c>
      <c r="E51" s="37">
        <f>VLOOKUP(D51,'MONEY WON'!$1:$1048576,2,FALSE)</f>
        <v>1540000</v>
      </c>
      <c r="F51" s="38" t="s">
        <v>48</v>
      </c>
      <c r="G51" s="37">
        <f>VLOOKUP(F51,'MONEY WON'!$1:$1048576,2,FALSE)</f>
        <v>214400</v>
      </c>
      <c r="H51" s="38" t="s">
        <v>31</v>
      </c>
      <c r="I51" s="37">
        <f>VLOOKUP(H51,'MONEY WON'!$1:$1048576,2,FALSE)</f>
        <v>37625</v>
      </c>
      <c r="J51" s="39" t="s">
        <v>193</v>
      </c>
      <c r="K51" s="111">
        <f>VLOOKUP(J51,'MONEY WON'!$1:$1048576,2,FALSE)</f>
        <v>288333</v>
      </c>
      <c r="L51" s="40" t="s">
        <v>38</v>
      </c>
      <c r="M51" s="111">
        <f>VLOOKUP(L51,'MONEY WON'!$1:$1048576,2,FALSE)</f>
        <v>0</v>
      </c>
      <c r="N51" s="41" t="s">
        <v>62</v>
      </c>
      <c r="O51" s="111">
        <f>VLOOKUP(N51,'MONEY WON'!$1:$1048576,2,FALSE)</f>
        <v>0</v>
      </c>
      <c r="P51" s="42" t="s">
        <v>209</v>
      </c>
      <c r="Q51" s="115">
        <f>VLOOKUP(P51,'MONEY WON'!$1:$1048576,2,FALSE)</f>
        <v>26500</v>
      </c>
      <c r="R51" s="42" t="s">
        <v>181</v>
      </c>
      <c r="S51" s="115">
        <f>VLOOKUP(R51,'MONEY WON'!$1:$1048576,2,FALSE)</f>
        <v>90136</v>
      </c>
      <c r="T51" s="42" t="s">
        <v>51</v>
      </c>
      <c r="U51" s="115">
        <f>VLOOKUP(T51,'MONEY WON'!$1:$1048576,2,FALSE)</f>
        <v>0</v>
      </c>
      <c r="V51" s="43" t="s">
        <v>220</v>
      </c>
      <c r="W51" s="117">
        <f>VLOOKUP(V51,'MONEY WON'!$1:$1048576,2,FALSE)</f>
        <v>0</v>
      </c>
      <c r="X51" s="44" t="s">
        <v>226</v>
      </c>
      <c r="Y51" s="117">
        <f>VLOOKUP(X51,'MONEY WON'!$1:$1048576,2,FALSE)</f>
        <v>0</v>
      </c>
      <c r="Z51" s="44" t="s">
        <v>219</v>
      </c>
      <c r="AA51" s="117">
        <f>VLOOKUP(Z51,'MONEY WON'!$1:$1048576,2,FALSE)</f>
        <v>135000</v>
      </c>
      <c r="AB51" s="45" t="s">
        <v>258</v>
      </c>
      <c r="AC51" s="113">
        <f>VLOOKUP(AB51,'MONEY WON'!$1:$1048576,2,FALSE)</f>
        <v>90136</v>
      </c>
      <c r="AD51" s="45" t="s">
        <v>247</v>
      </c>
      <c r="AE51" s="113">
        <f>VLOOKUP(AD51,'MONEY WON'!$1:$1048576,2,FALSE)</f>
        <v>135000</v>
      </c>
      <c r="AF51" s="45" t="s">
        <v>260</v>
      </c>
      <c r="AG51" s="113">
        <f>VLOOKUP(AF51,'MONEY WON'!$1:$1048576,2,FALSE)</f>
        <v>365000</v>
      </c>
    </row>
    <row r="52" spans="1:33" x14ac:dyDescent="0.2">
      <c r="A52" s="34">
        <v>51</v>
      </c>
      <c r="B52" s="35" t="s">
        <v>279</v>
      </c>
      <c r="C52" s="108">
        <f>E52+G52+I52+K52+M52+O52+Q52+S52+U52+W52+Y52+AA52+AC52+AE52+AG52</f>
        <v>2916444</v>
      </c>
      <c r="D52" s="36" t="s">
        <v>70</v>
      </c>
      <c r="E52" s="37">
        <f>VLOOKUP(D52,'MONEY WON'!$1:$1048576,2,FALSE)</f>
        <v>1540000</v>
      </c>
      <c r="F52" s="38" t="s">
        <v>50</v>
      </c>
      <c r="G52" s="37">
        <f>VLOOKUP(F52,'MONEY WON'!$1:$1048576,2,FALSE)</f>
        <v>465000</v>
      </c>
      <c r="H52" s="38" t="s">
        <v>32</v>
      </c>
      <c r="I52" s="37">
        <f>VLOOKUP(H52,'MONEY WON'!$1:$1048576,2,FALSE)</f>
        <v>90136</v>
      </c>
      <c r="J52" s="39" t="s">
        <v>40</v>
      </c>
      <c r="K52" s="111">
        <f>VLOOKUP(J52,'MONEY WON'!$1:$1048576,2,FALSE)</f>
        <v>90136</v>
      </c>
      <c r="L52" s="40" t="s">
        <v>76</v>
      </c>
      <c r="M52" s="111">
        <f>VLOOKUP(L52,'MONEY WON'!$1:$1048576,2,FALSE)</f>
        <v>0</v>
      </c>
      <c r="N52" s="41" t="s">
        <v>35</v>
      </c>
      <c r="O52" s="111">
        <f>VLOOKUP(N52,'MONEY WON'!$1:$1048576,2,FALSE)</f>
        <v>214400</v>
      </c>
      <c r="P52" s="42" t="s">
        <v>181</v>
      </c>
      <c r="Q52" s="115">
        <f>VLOOKUP(P52,'MONEY WON'!$1:$1048576,2,FALSE)</f>
        <v>90136</v>
      </c>
      <c r="R52" s="42" t="s">
        <v>57</v>
      </c>
      <c r="S52" s="115">
        <f>VLOOKUP(R52,'MONEY WON'!$1:$1048576,2,FALSE)</f>
        <v>33250</v>
      </c>
      <c r="T52" s="42" t="s">
        <v>83</v>
      </c>
      <c r="U52" s="115">
        <f>VLOOKUP(T52,'MONEY WON'!$1:$1048576,2,FALSE)</f>
        <v>0</v>
      </c>
      <c r="V52" s="43" t="s">
        <v>99</v>
      </c>
      <c r="W52" s="117">
        <f>VLOOKUP(V52,'MONEY WON'!$1:$1048576,2,FALSE)</f>
        <v>0</v>
      </c>
      <c r="X52" s="44" t="s">
        <v>219</v>
      </c>
      <c r="Y52" s="117">
        <f>VLOOKUP(X52,'MONEY WON'!$1:$1048576,2,FALSE)</f>
        <v>135000</v>
      </c>
      <c r="Z52" s="44" t="s">
        <v>49</v>
      </c>
      <c r="AA52" s="117">
        <f>VLOOKUP(Z52,'MONEY WON'!$1:$1048576,2,FALSE)</f>
        <v>33250</v>
      </c>
      <c r="AB52" s="45" t="s">
        <v>258</v>
      </c>
      <c r="AC52" s="113">
        <f>VLOOKUP(AB52,'MONEY WON'!$1:$1048576,2,FALSE)</f>
        <v>90136</v>
      </c>
      <c r="AD52" s="45" t="s">
        <v>247</v>
      </c>
      <c r="AE52" s="113">
        <f>VLOOKUP(AD52,'MONEY WON'!$1:$1048576,2,FALSE)</f>
        <v>135000</v>
      </c>
      <c r="AF52" s="45" t="s">
        <v>254</v>
      </c>
      <c r="AG52" s="113">
        <f>VLOOKUP(AF52,'MONEY WON'!$1:$1048576,2,FALSE)</f>
        <v>0</v>
      </c>
    </row>
    <row r="53" spans="1:33" x14ac:dyDescent="0.2">
      <c r="A53" s="34">
        <v>52</v>
      </c>
      <c r="B53" s="35" t="s">
        <v>293</v>
      </c>
      <c r="C53" s="108">
        <f>E53+G53+I53+K53+M53+O53+Q53+S53+U53+W53+Y53+AA53+AC53+AE53+AG53</f>
        <v>2904169</v>
      </c>
      <c r="D53" s="36" t="s">
        <v>48</v>
      </c>
      <c r="E53" s="37">
        <f>VLOOKUP(D53,'MONEY WON'!$1:$1048576,2,FALSE)</f>
        <v>214400</v>
      </c>
      <c r="F53" s="38" t="s">
        <v>44</v>
      </c>
      <c r="G53" s="37">
        <f>VLOOKUP(F53,'MONEY WON'!$1:$1048576,2,FALSE)</f>
        <v>465000</v>
      </c>
      <c r="H53" s="38" t="s">
        <v>39</v>
      </c>
      <c r="I53" s="37">
        <f>VLOOKUP(H53,'MONEY WON'!$1:$1048576,2,FALSE)</f>
        <v>555000</v>
      </c>
      <c r="J53" s="39" t="s">
        <v>45</v>
      </c>
      <c r="K53" s="111">
        <f>VLOOKUP(J53,'MONEY WON'!$1:$1048576,2,FALSE)</f>
        <v>365000</v>
      </c>
      <c r="L53" s="40" t="s">
        <v>46</v>
      </c>
      <c r="M53" s="111">
        <f>VLOOKUP(L53,'MONEY WON'!$1:$1048576,2,FALSE)</f>
        <v>214400</v>
      </c>
      <c r="N53" s="41" t="s">
        <v>193</v>
      </c>
      <c r="O53" s="111">
        <f>VLOOKUP(N53,'MONEY WON'!$1:$1048576,2,FALSE)</f>
        <v>288333</v>
      </c>
      <c r="P53" s="42" t="s">
        <v>210</v>
      </c>
      <c r="Q53" s="115">
        <f>VLOOKUP(P53,'MONEY WON'!$1:$1048576,2,FALSE)</f>
        <v>0</v>
      </c>
      <c r="R53" s="42" t="s">
        <v>196</v>
      </c>
      <c r="S53" s="115">
        <f>VLOOKUP(R53,'MONEY WON'!$1:$1048576,2,FALSE)</f>
        <v>46900</v>
      </c>
      <c r="T53" s="42" t="s">
        <v>51</v>
      </c>
      <c r="U53" s="115">
        <f>VLOOKUP(T53,'MONEY WON'!$1:$1048576,2,FALSE)</f>
        <v>0</v>
      </c>
      <c r="V53" s="43" t="s">
        <v>213</v>
      </c>
      <c r="W53" s="117">
        <f>VLOOKUP(V53,'MONEY WON'!$1:$1048576,2,FALSE)</f>
        <v>0</v>
      </c>
      <c r="X53" s="44" t="s">
        <v>221</v>
      </c>
      <c r="Y53" s="117">
        <f>VLOOKUP(X53,'MONEY WON'!$1:$1048576,2,FALSE)</f>
        <v>0</v>
      </c>
      <c r="Z53" s="44" t="s">
        <v>219</v>
      </c>
      <c r="AA53" s="117">
        <f>VLOOKUP(Z53,'MONEY WON'!$1:$1048576,2,FALSE)</f>
        <v>135000</v>
      </c>
      <c r="AB53" s="45" t="s">
        <v>258</v>
      </c>
      <c r="AC53" s="113">
        <f>VLOOKUP(AB53,'MONEY WON'!$1:$1048576,2,FALSE)</f>
        <v>90136</v>
      </c>
      <c r="AD53" s="45" t="s">
        <v>251</v>
      </c>
      <c r="AE53" s="113">
        <f>VLOOKUP(AD53,'MONEY WON'!$1:$1048576,2,FALSE)</f>
        <v>165000</v>
      </c>
      <c r="AF53" s="45" t="s">
        <v>260</v>
      </c>
      <c r="AG53" s="113">
        <f>VLOOKUP(AF53,'MONEY WON'!$1:$1048576,2,FALSE)</f>
        <v>365000</v>
      </c>
    </row>
    <row r="54" spans="1:33" x14ac:dyDescent="0.2">
      <c r="A54" s="34">
        <v>53</v>
      </c>
      <c r="B54" s="35" t="s">
        <v>305</v>
      </c>
      <c r="C54" s="108">
        <f>E54+G54+I54+K54+M54+O54+Q54+S54+U54+W54+Y54+AA54+AC54+AE54+AG54</f>
        <v>2901966</v>
      </c>
      <c r="D54" s="38" t="s">
        <v>70</v>
      </c>
      <c r="E54" s="37">
        <f>VLOOKUP(D54,'MONEY WON'!$1:$1048576,2,FALSE)</f>
        <v>1540000</v>
      </c>
      <c r="F54" s="38" t="s">
        <v>31</v>
      </c>
      <c r="G54" s="37">
        <f>VLOOKUP(F54,'MONEY WON'!$1:$1048576,2,FALSE)</f>
        <v>37625</v>
      </c>
      <c r="H54" s="38" t="s">
        <v>39</v>
      </c>
      <c r="I54" s="37">
        <f>VLOOKUP(H54,'MONEY WON'!$1:$1048576,2,FALSE)</f>
        <v>555000</v>
      </c>
      <c r="J54" s="39" t="s">
        <v>30</v>
      </c>
      <c r="K54" s="111">
        <f>VLOOKUP(J54,'MONEY WON'!$1:$1048576,2,FALSE)</f>
        <v>0</v>
      </c>
      <c r="L54" s="40" t="s">
        <v>193</v>
      </c>
      <c r="M54" s="111">
        <f>VLOOKUP(L54,'MONEY WON'!$1:$1048576,2,FALSE)</f>
        <v>288333</v>
      </c>
      <c r="N54" s="41" t="s">
        <v>62</v>
      </c>
      <c r="O54" s="111">
        <f>VLOOKUP(N54,'MONEY WON'!$1:$1048576,2,FALSE)</f>
        <v>0</v>
      </c>
      <c r="P54" s="42" t="s">
        <v>60</v>
      </c>
      <c r="Q54" s="115">
        <f>VLOOKUP(P54,'MONEY WON'!$1:$1048576,2,FALSE)</f>
        <v>46900</v>
      </c>
      <c r="R54" s="42" t="s">
        <v>57</v>
      </c>
      <c r="S54" s="115">
        <f>VLOOKUP(R54,'MONEY WON'!$1:$1048576,2,FALSE)</f>
        <v>33250</v>
      </c>
      <c r="T54" s="42" t="s">
        <v>51</v>
      </c>
      <c r="U54" s="115">
        <f>VLOOKUP(T54,'MONEY WON'!$1:$1048576,2,FALSE)</f>
        <v>0</v>
      </c>
      <c r="V54" s="43" t="s">
        <v>184</v>
      </c>
      <c r="W54" s="117">
        <f>VLOOKUP(V54,'MONEY WON'!$1:$1048576,2,FALSE)</f>
        <v>28000</v>
      </c>
      <c r="X54" s="44" t="s">
        <v>228</v>
      </c>
      <c r="Y54" s="117">
        <f>VLOOKUP(X54,'MONEY WON'!$1:$1048576,2,FALSE)</f>
        <v>37625</v>
      </c>
      <c r="Z54" s="44" t="s">
        <v>182</v>
      </c>
      <c r="AA54" s="117">
        <f>VLOOKUP(Z54,'MONEY WON'!$1:$1048576,2,FALSE)</f>
        <v>46900</v>
      </c>
      <c r="AB54" s="45" t="s">
        <v>79</v>
      </c>
      <c r="AC54" s="113">
        <f>VLOOKUP(AB54,'MONEY WON'!$1:$1048576,2,FALSE)</f>
        <v>0</v>
      </c>
      <c r="AD54" s="45" t="s">
        <v>100</v>
      </c>
      <c r="AE54" s="113">
        <f>VLOOKUP(AD54,'MONEY WON'!$1:$1048576,2,FALSE)</f>
        <v>288333</v>
      </c>
      <c r="AF54" s="45" t="s">
        <v>244</v>
      </c>
      <c r="AG54" s="113">
        <f>VLOOKUP(AF54,'MONEY WON'!$1:$1048576,2,FALSE)</f>
        <v>0</v>
      </c>
    </row>
    <row r="55" spans="1:33" x14ac:dyDescent="0.2">
      <c r="A55" s="34">
        <v>54</v>
      </c>
      <c r="B55" s="35" t="s">
        <v>308</v>
      </c>
      <c r="C55" s="108">
        <f>E55+G55+I55+K55+M55+O55+Q55+S55+U55+W55+Y55+AA55+AC55+AE55+AG55</f>
        <v>2887047</v>
      </c>
      <c r="D55" s="36" t="s">
        <v>70</v>
      </c>
      <c r="E55" s="37">
        <f>VLOOKUP(D55,'MONEY WON'!$1:$1048576,2,FALSE)</f>
        <v>1540000</v>
      </c>
      <c r="F55" s="38" t="s">
        <v>50</v>
      </c>
      <c r="G55" s="37">
        <f>VLOOKUP(F55,'MONEY WON'!$1:$1048576,2,FALSE)</f>
        <v>465000</v>
      </c>
      <c r="H55" s="38" t="s">
        <v>31</v>
      </c>
      <c r="I55" s="37">
        <f>VLOOKUP(H55,'MONEY WON'!$1:$1048576,2,FALSE)</f>
        <v>37625</v>
      </c>
      <c r="J55" s="39" t="s">
        <v>40</v>
      </c>
      <c r="K55" s="111">
        <f>VLOOKUP(J55,'MONEY WON'!$1:$1048576,2,FALSE)</f>
        <v>90136</v>
      </c>
      <c r="L55" s="40" t="s">
        <v>30</v>
      </c>
      <c r="M55" s="111">
        <f>VLOOKUP(L55,'MONEY WON'!$1:$1048576,2,FALSE)</f>
        <v>0</v>
      </c>
      <c r="N55" s="41" t="s">
        <v>62</v>
      </c>
      <c r="O55" s="111">
        <f>VLOOKUP(N55,'MONEY WON'!$1:$1048576,2,FALSE)</f>
        <v>0</v>
      </c>
      <c r="P55" s="42" t="s">
        <v>57</v>
      </c>
      <c r="Q55" s="115">
        <f>VLOOKUP(P55,'MONEY WON'!$1:$1048576,2,FALSE)</f>
        <v>33250</v>
      </c>
      <c r="R55" s="42" t="s">
        <v>51</v>
      </c>
      <c r="S55" s="115">
        <f>VLOOKUP(R55,'MONEY WON'!$1:$1048576,2,FALSE)</f>
        <v>0</v>
      </c>
      <c r="T55" s="42" t="s">
        <v>209</v>
      </c>
      <c r="U55" s="115">
        <f>VLOOKUP(T55,'MONEY WON'!$1:$1048576,2,FALSE)</f>
        <v>26500</v>
      </c>
      <c r="V55" s="43" t="s">
        <v>88</v>
      </c>
      <c r="W55" s="117">
        <f>VLOOKUP(V55,'MONEY WON'!$1:$1048576,2,FALSE)</f>
        <v>46900</v>
      </c>
      <c r="X55" s="44" t="s">
        <v>224</v>
      </c>
      <c r="Y55" s="117">
        <f>VLOOKUP(X55,'MONEY WON'!$1:$1048576,2,FALSE)</f>
        <v>29500</v>
      </c>
      <c r="Z55" s="43" t="s">
        <v>184</v>
      </c>
      <c r="AA55" s="117">
        <f>VLOOKUP(Z55,'MONEY WON'!$1:$1048576,2,FALSE)</f>
        <v>28000</v>
      </c>
      <c r="AB55" s="45" t="s">
        <v>258</v>
      </c>
      <c r="AC55" s="113">
        <f>VLOOKUP(AB55,'MONEY WON'!$1:$1048576,2,FALSE)</f>
        <v>90136</v>
      </c>
      <c r="AD55" s="45" t="s">
        <v>247</v>
      </c>
      <c r="AE55" s="113">
        <f>VLOOKUP(AD55,'MONEY WON'!$1:$1048576,2,FALSE)</f>
        <v>135000</v>
      </c>
      <c r="AF55" s="45" t="s">
        <v>260</v>
      </c>
      <c r="AG55" s="113">
        <f>VLOOKUP(AF55,'MONEY WON'!$1:$1048576,2,FALSE)</f>
        <v>365000</v>
      </c>
    </row>
    <row r="56" spans="1:33" x14ac:dyDescent="0.2">
      <c r="A56" s="34">
        <v>55</v>
      </c>
      <c r="B56" s="35" t="s">
        <v>324</v>
      </c>
      <c r="C56" s="108">
        <f>E56+G56+I56+K56+M56+O56+Q56+S56+U56+W56+Y56+AA56+AC56+AE56+AG56</f>
        <v>2858494</v>
      </c>
      <c r="D56" s="36" t="s">
        <v>48</v>
      </c>
      <c r="E56" s="37">
        <f>VLOOKUP(D56,'MONEY WON'!$1:$1048576,2,FALSE)</f>
        <v>214400</v>
      </c>
      <c r="F56" s="38" t="s">
        <v>50</v>
      </c>
      <c r="G56" s="37">
        <f>VLOOKUP(F56,'MONEY WON'!$1:$1048576,2,FALSE)</f>
        <v>465000</v>
      </c>
      <c r="H56" s="38" t="s">
        <v>70</v>
      </c>
      <c r="I56" s="37">
        <f>VLOOKUP(H56,'MONEY WON'!$1:$1048576,2,FALSE)</f>
        <v>1540000</v>
      </c>
      <c r="J56" s="39" t="s">
        <v>193</v>
      </c>
      <c r="K56" s="111">
        <f>VLOOKUP(J56,'MONEY WON'!$1:$1048576,2,FALSE)</f>
        <v>288333</v>
      </c>
      <c r="L56" s="40" t="s">
        <v>38</v>
      </c>
      <c r="M56" s="111">
        <f>VLOOKUP(L56,'MONEY WON'!$1:$1048576,2,FALSE)</f>
        <v>0</v>
      </c>
      <c r="N56" s="40" t="s">
        <v>62</v>
      </c>
      <c r="O56" s="111">
        <f>VLOOKUP(N56,'MONEY WON'!$1:$1048576,2,FALSE)</f>
        <v>0</v>
      </c>
      <c r="P56" s="42" t="s">
        <v>181</v>
      </c>
      <c r="Q56" s="115">
        <f>VLOOKUP(P56,'MONEY WON'!$1:$1048576,2,FALSE)</f>
        <v>90136</v>
      </c>
      <c r="R56" s="42" t="s">
        <v>51</v>
      </c>
      <c r="S56" s="115">
        <f>VLOOKUP(R56,'MONEY WON'!$1:$1048576,2,FALSE)</f>
        <v>0</v>
      </c>
      <c r="T56" s="42" t="s">
        <v>209</v>
      </c>
      <c r="U56" s="115">
        <f>VLOOKUP(T56,'MONEY WON'!$1:$1048576,2,FALSE)</f>
        <v>26500</v>
      </c>
      <c r="V56" s="43" t="s">
        <v>226</v>
      </c>
      <c r="W56" s="117">
        <f>VLOOKUP(V56,'MONEY WON'!$1:$1048576,2,FALSE)</f>
        <v>0</v>
      </c>
      <c r="X56" s="44" t="s">
        <v>228</v>
      </c>
      <c r="Y56" s="117">
        <f>VLOOKUP(X56,'MONEY WON'!$1:$1048576,2,FALSE)</f>
        <v>37625</v>
      </c>
      <c r="Z56" s="44" t="s">
        <v>97</v>
      </c>
      <c r="AA56" s="117">
        <f>VLOOKUP(Z56,'MONEY WON'!$1:$1048576,2,FALSE)</f>
        <v>36000</v>
      </c>
      <c r="AB56" s="45" t="s">
        <v>249</v>
      </c>
      <c r="AC56" s="113">
        <f>VLOOKUP(AB56,'MONEY WON'!$1:$1048576,2,FALSE)</f>
        <v>25500</v>
      </c>
      <c r="AD56" s="45" t="s">
        <v>254</v>
      </c>
      <c r="AE56" s="113">
        <f>VLOOKUP(AD56,'MONEY WON'!$1:$1048576,2,FALSE)</f>
        <v>0</v>
      </c>
      <c r="AF56" s="45" t="s">
        <v>247</v>
      </c>
      <c r="AG56" s="113">
        <f>VLOOKUP(AF56,'MONEY WON'!$1:$1048576,2,FALSE)</f>
        <v>135000</v>
      </c>
    </row>
    <row r="57" spans="1:33" x14ac:dyDescent="0.2">
      <c r="A57" s="34">
        <v>56</v>
      </c>
      <c r="B57" s="35" t="s">
        <v>310</v>
      </c>
      <c r="C57" s="108">
        <f>E57+G57+I57+K57+M57+O57+Q57+S57+U57+W57+Y57+AA57+AC57+AE57+AG57</f>
        <v>2818794</v>
      </c>
      <c r="D57" s="36" t="s">
        <v>70</v>
      </c>
      <c r="E57" s="37">
        <f>VLOOKUP(D57,'MONEY WON'!$1:$1048576,2,FALSE)</f>
        <v>1540000</v>
      </c>
      <c r="F57" s="38" t="s">
        <v>48</v>
      </c>
      <c r="G57" s="37">
        <f>VLOOKUP(F57,'MONEY WON'!$1:$1048576,2,FALSE)</f>
        <v>214400</v>
      </c>
      <c r="H57" s="38" t="s">
        <v>69</v>
      </c>
      <c r="I57" s="37">
        <f>VLOOKUP(H57,'MONEY WON'!$1:$1048576,2,FALSE)</f>
        <v>135000</v>
      </c>
      <c r="J57" s="39" t="s">
        <v>40</v>
      </c>
      <c r="K57" s="111">
        <f>VLOOKUP(J57,'MONEY WON'!$1:$1048576,2,FALSE)</f>
        <v>90136</v>
      </c>
      <c r="L57" s="40" t="s">
        <v>30</v>
      </c>
      <c r="M57" s="111">
        <f>VLOOKUP(L57,'MONEY WON'!$1:$1048576,2,FALSE)</f>
        <v>0</v>
      </c>
      <c r="N57" s="41" t="s">
        <v>193</v>
      </c>
      <c r="O57" s="111">
        <f>VLOOKUP(N57,'MONEY WON'!$1:$1048576,2,FALSE)</f>
        <v>288333</v>
      </c>
      <c r="P57" s="42" t="s">
        <v>209</v>
      </c>
      <c r="Q57" s="115">
        <f>VLOOKUP(P57,'MONEY WON'!$1:$1048576,2,FALSE)</f>
        <v>26500</v>
      </c>
      <c r="R57" s="42" t="s">
        <v>196</v>
      </c>
      <c r="S57" s="115">
        <f>VLOOKUP(R57,'MONEY WON'!$1:$1048576,2,FALSE)</f>
        <v>46900</v>
      </c>
      <c r="T57" s="42" t="s">
        <v>51</v>
      </c>
      <c r="U57" s="115">
        <f>VLOOKUP(T57,'MONEY WON'!$1:$1048576,2,FALSE)</f>
        <v>0</v>
      </c>
      <c r="V57" s="43" t="s">
        <v>88</v>
      </c>
      <c r="W57" s="117">
        <f>VLOOKUP(V57,'MONEY WON'!$1:$1048576,2,FALSE)</f>
        <v>46900</v>
      </c>
      <c r="X57" s="44" t="s">
        <v>228</v>
      </c>
      <c r="Y57" s="117">
        <f>VLOOKUP(X57,'MONEY WON'!$1:$1048576,2,FALSE)</f>
        <v>37625</v>
      </c>
      <c r="Z57" s="44" t="s">
        <v>216</v>
      </c>
      <c r="AA57" s="117">
        <f>VLOOKUP(Z57,'MONEY WON'!$1:$1048576,2,FALSE)</f>
        <v>0</v>
      </c>
      <c r="AB57" s="45" t="s">
        <v>239</v>
      </c>
      <c r="AC57" s="113">
        <f>VLOOKUP(AB57,'MONEY WON'!$1:$1048576,2,FALSE)</f>
        <v>0</v>
      </c>
      <c r="AD57" s="45" t="s">
        <v>260</v>
      </c>
      <c r="AE57" s="113">
        <f>VLOOKUP(AD57,'MONEY WON'!$1:$1048576,2,FALSE)</f>
        <v>365000</v>
      </c>
      <c r="AF57" s="45" t="s">
        <v>262</v>
      </c>
      <c r="AG57" s="113">
        <f>VLOOKUP(AF57,'MONEY WON'!$1:$1048576,2,FALSE)</f>
        <v>28000</v>
      </c>
    </row>
    <row r="58" spans="1:33" x14ac:dyDescent="0.2">
      <c r="A58" s="34">
        <v>57</v>
      </c>
      <c r="B58" s="35" t="s">
        <v>272</v>
      </c>
      <c r="C58" s="108">
        <f>E58+G58+I58+K58+M58+O58+Q58+S58+U58+W58+Y58+AA58+AC58+AE58+AG58</f>
        <v>2815130</v>
      </c>
      <c r="D58" s="36" t="s">
        <v>70</v>
      </c>
      <c r="E58" s="37">
        <f>VLOOKUP(D58,'MONEY WON'!$1:$1048576,2,FALSE)</f>
        <v>1540000</v>
      </c>
      <c r="F58" s="38" t="s">
        <v>31</v>
      </c>
      <c r="G58" s="37">
        <f>VLOOKUP(F58,'MONEY WON'!$1:$1048576,2,FALSE)</f>
        <v>37625</v>
      </c>
      <c r="H58" s="38" t="s">
        <v>48</v>
      </c>
      <c r="I58" s="37">
        <f>VLOOKUP(H58,'MONEY WON'!$1:$1048576,2,FALSE)</f>
        <v>214400</v>
      </c>
      <c r="J58" s="39" t="s">
        <v>30</v>
      </c>
      <c r="K58" s="111">
        <f>VLOOKUP(J58,'MONEY WON'!$1:$1048576,2,FALSE)</f>
        <v>0</v>
      </c>
      <c r="L58" s="40" t="s">
        <v>193</v>
      </c>
      <c r="M58" s="111">
        <f>VLOOKUP(L58,'MONEY WON'!$1:$1048576,2,FALSE)</f>
        <v>288333</v>
      </c>
      <c r="N58" s="41" t="s">
        <v>62</v>
      </c>
      <c r="O58" s="111">
        <f>VLOOKUP(N58,'MONEY WON'!$1:$1048576,2,FALSE)</f>
        <v>0</v>
      </c>
      <c r="P58" s="42" t="s">
        <v>209</v>
      </c>
      <c r="Q58" s="115">
        <f>VLOOKUP(P58,'MONEY WON'!$1:$1048576,2,FALSE)</f>
        <v>26500</v>
      </c>
      <c r="R58" s="42" t="s">
        <v>181</v>
      </c>
      <c r="S58" s="115">
        <f>VLOOKUP(R58,'MONEY WON'!$1:$1048576,2,FALSE)</f>
        <v>90136</v>
      </c>
      <c r="T58" s="42" t="s">
        <v>51</v>
      </c>
      <c r="U58" s="115">
        <f>VLOOKUP(T58,'MONEY WON'!$1:$1048576,2,FALSE)</f>
        <v>0</v>
      </c>
      <c r="V58" s="43" t="s">
        <v>220</v>
      </c>
      <c r="W58" s="117">
        <f>VLOOKUP(V58,'MONEY WON'!$1:$1048576,2,FALSE)</f>
        <v>0</v>
      </c>
      <c r="X58" s="44" t="s">
        <v>219</v>
      </c>
      <c r="Y58" s="117">
        <f>VLOOKUP(X58,'MONEY WON'!$1:$1048576,2,FALSE)</f>
        <v>135000</v>
      </c>
      <c r="Z58" s="44" t="s">
        <v>216</v>
      </c>
      <c r="AA58" s="117">
        <f>VLOOKUP(Z58,'MONEY WON'!$1:$1048576,2,FALSE)</f>
        <v>0</v>
      </c>
      <c r="AB58" s="45" t="s">
        <v>258</v>
      </c>
      <c r="AC58" s="113">
        <f>VLOOKUP(AB58,'MONEY WON'!$1:$1048576,2,FALSE)</f>
        <v>90136</v>
      </c>
      <c r="AD58" s="45" t="s">
        <v>262</v>
      </c>
      <c r="AE58" s="113">
        <f>VLOOKUP(AD58,'MONEY WON'!$1:$1048576,2,FALSE)</f>
        <v>28000</v>
      </c>
      <c r="AF58" s="45" t="s">
        <v>260</v>
      </c>
      <c r="AG58" s="113">
        <f>VLOOKUP(AF58,'MONEY WON'!$1:$1048576,2,FALSE)</f>
        <v>365000</v>
      </c>
    </row>
    <row r="59" spans="1:33" x14ac:dyDescent="0.2">
      <c r="A59" s="34">
        <v>58</v>
      </c>
      <c r="B59" s="35" t="s">
        <v>309</v>
      </c>
      <c r="C59" s="108">
        <f>E59+G59+I59+K59+M59+O59+Q59+S59+U59+W59+Y59+AA59+AC59+AE59+AG59</f>
        <v>2718991</v>
      </c>
      <c r="D59" s="36" t="s">
        <v>70</v>
      </c>
      <c r="E59" s="37">
        <f>VLOOKUP(D59,'MONEY WON'!$1:$1048576,2,FALSE)</f>
        <v>1540000</v>
      </c>
      <c r="F59" s="38" t="s">
        <v>44</v>
      </c>
      <c r="G59" s="37">
        <f>VLOOKUP(F59,'MONEY WON'!$1:$1048576,2,FALSE)</f>
        <v>465000</v>
      </c>
      <c r="H59" s="38" t="s">
        <v>31</v>
      </c>
      <c r="I59" s="37">
        <f>VLOOKUP(H59,'MONEY WON'!$1:$1048576,2,FALSE)</f>
        <v>37625</v>
      </c>
      <c r="J59" s="39" t="s">
        <v>29</v>
      </c>
      <c r="K59" s="111">
        <f>VLOOKUP(J59,'MONEY WON'!$1:$1048576,2,FALSE)</f>
        <v>90136</v>
      </c>
      <c r="L59" s="40" t="s">
        <v>86</v>
      </c>
      <c r="M59" s="111">
        <f>VLOOKUP(L59,'MONEY WON'!$1:$1048576,2,FALSE)</f>
        <v>90136</v>
      </c>
      <c r="N59" s="40" t="s">
        <v>193</v>
      </c>
      <c r="O59" s="111">
        <f>VLOOKUP(N59,'MONEY WON'!$1:$1048576,2,FALSE)</f>
        <v>288333</v>
      </c>
      <c r="P59" s="42" t="s">
        <v>181</v>
      </c>
      <c r="Q59" s="115">
        <f>VLOOKUP(P59,'MONEY WON'!$1:$1048576,2,FALSE)</f>
        <v>90136</v>
      </c>
      <c r="R59" s="42" t="s">
        <v>210</v>
      </c>
      <c r="S59" s="115">
        <f>VLOOKUP(R59,'MONEY WON'!$1:$1048576,2,FALSE)</f>
        <v>0</v>
      </c>
      <c r="T59" s="42" t="s">
        <v>209</v>
      </c>
      <c r="U59" s="115">
        <f>VLOOKUP(T59,'MONEY WON'!$1:$1048576,2,FALSE)</f>
        <v>26500</v>
      </c>
      <c r="V59" s="43" t="s">
        <v>226</v>
      </c>
      <c r="W59" s="117">
        <f>VLOOKUP(V59,'MONEY WON'!$1:$1048576,2,FALSE)</f>
        <v>0</v>
      </c>
      <c r="X59" s="44" t="s">
        <v>228</v>
      </c>
      <c r="Y59" s="117">
        <f>VLOOKUP(X59,'MONEY WON'!$1:$1048576,2,FALSE)</f>
        <v>37625</v>
      </c>
      <c r="Z59" s="44" t="s">
        <v>221</v>
      </c>
      <c r="AA59" s="117">
        <f>VLOOKUP(Z59,'MONEY WON'!$1:$1048576,2,FALSE)</f>
        <v>0</v>
      </c>
      <c r="AB59" s="45" t="s">
        <v>249</v>
      </c>
      <c r="AC59" s="113">
        <f>VLOOKUP(AB59,'MONEY WON'!$1:$1048576,2,FALSE)</f>
        <v>25500</v>
      </c>
      <c r="AD59" s="45" t="s">
        <v>239</v>
      </c>
      <c r="AE59" s="113">
        <f>VLOOKUP(AD59,'MONEY WON'!$1:$1048576,2,FALSE)</f>
        <v>0</v>
      </c>
      <c r="AF59" s="45" t="s">
        <v>262</v>
      </c>
      <c r="AG59" s="113">
        <f>VLOOKUP(AF59,'MONEY WON'!$1:$1048576,2,FALSE)</f>
        <v>28000</v>
      </c>
    </row>
    <row r="60" spans="1:33" x14ac:dyDescent="0.2">
      <c r="A60" s="34">
        <v>59</v>
      </c>
      <c r="B60" s="35" t="s">
        <v>166</v>
      </c>
      <c r="C60" s="108">
        <f>E60+G60+I60+K60+M60+O60+Q60+S60+U60+W60+Y60+AA60+AC60+AE60+AG60</f>
        <v>2676794</v>
      </c>
      <c r="D60" s="36" t="s">
        <v>70</v>
      </c>
      <c r="E60" s="37">
        <f>VLOOKUP(D60,'MONEY WON'!$1:$1048576,2,FALSE)</f>
        <v>1540000</v>
      </c>
      <c r="F60" s="38" t="s">
        <v>48</v>
      </c>
      <c r="G60" s="37">
        <f>VLOOKUP(F60,'MONEY WON'!$1:$1048576,2,FALSE)</f>
        <v>214400</v>
      </c>
      <c r="H60" s="38" t="s">
        <v>31</v>
      </c>
      <c r="I60" s="37">
        <f>VLOOKUP(H60,'MONEY WON'!$1:$1048576,2,FALSE)</f>
        <v>37625</v>
      </c>
      <c r="J60" s="39" t="s">
        <v>193</v>
      </c>
      <c r="K60" s="111">
        <f>VLOOKUP(J60,'MONEY WON'!$1:$1048576,2,FALSE)</f>
        <v>288333</v>
      </c>
      <c r="L60" s="40" t="s">
        <v>38</v>
      </c>
      <c r="M60" s="111">
        <f>VLOOKUP(L60,'MONEY WON'!$1:$1048576,2,FALSE)</f>
        <v>0</v>
      </c>
      <c r="N60" s="40" t="s">
        <v>46</v>
      </c>
      <c r="O60" s="111">
        <f>VLOOKUP(N60,'MONEY WON'!$1:$1048576,2,FALSE)</f>
        <v>214400</v>
      </c>
      <c r="P60" s="42" t="s">
        <v>181</v>
      </c>
      <c r="Q60" s="115">
        <f>VLOOKUP(P60,'MONEY WON'!$1:$1048576,2,FALSE)</f>
        <v>90136</v>
      </c>
      <c r="R60" s="42" t="s">
        <v>51</v>
      </c>
      <c r="S60" s="115">
        <f>VLOOKUP(R60,'MONEY WON'!$1:$1048576,2,FALSE)</f>
        <v>0</v>
      </c>
      <c r="T60" s="42" t="s">
        <v>209</v>
      </c>
      <c r="U60" s="115">
        <f>VLOOKUP(T60,'MONEY WON'!$1:$1048576,2,FALSE)</f>
        <v>26500</v>
      </c>
      <c r="V60" s="43" t="s">
        <v>184</v>
      </c>
      <c r="W60" s="117">
        <f>VLOOKUP(V60,'MONEY WON'!$1:$1048576,2,FALSE)</f>
        <v>28000</v>
      </c>
      <c r="X60" s="44" t="s">
        <v>226</v>
      </c>
      <c r="Y60" s="117">
        <f>VLOOKUP(X60,'MONEY WON'!$1:$1048576,2,FALSE)</f>
        <v>0</v>
      </c>
      <c r="Z60" s="44" t="s">
        <v>182</v>
      </c>
      <c r="AA60" s="117">
        <f>VLOOKUP(Z60,'MONEY WON'!$1:$1048576,2,FALSE)</f>
        <v>46900</v>
      </c>
      <c r="AB60" s="45" t="s">
        <v>234</v>
      </c>
      <c r="AC60" s="113">
        <f>VLOOKUP(AB60,'MONEY WON'!$1:$1048576,2,FALSE)</f>
        <v>0</v>
      </c>
      <c r="AD60" s="45" t="s">
        <v>249</v>
      </c>
      <c r="AE60" s="113">
        <f>VLOOKUP(AD60,'MONEY WON'!$1:$1048576,2,FALSE)</f>
        <v>25500</v>
      </c>
      <c r="AF60" s="45" t="s">
        <v>251</v>
      </c>
      <c r="AG60" s="113">
        <f>VLOOKUP(AF60,'MONEY WON'!$1:$1048576,2,FALSE)</f>
        <v>165000</v>
      </c>
    </row>
    <row r="61" spans="1:33" x14ac:dyDescent="0.2">
      <c r="A61" s="34">
        <v>60</v>
      </c>
      <c r="B61" s="35" t="s">
        <v>269</v>
      </c>
      <c r="C61" s="108">
        <f>E61+G61+I61+K61+M61+O61+Q61+S61+U61+W61+Y61+AA61+AC61+AE61+AG61</f>
        <v>2660050</v>
      </c>
      <c r="D61" s="36" t="s">
        <v>69</v>
      </c>
      <c r="E61" s="37">
        <f>VLOOKUP(D61,'MONEY WON'!$1:$1048576,2,FALSE)</f>
        <v>135000</v>
      </c>
      <c r="F61" s="38" t="s">
        <v>70</v>
      </c>
      <c r="G61" s="37">
        <f>VLOOKUP(F61,'MONEY WON'!$1:$1048576,2,FALSE)</f>
        <v>1540000</v>
      </c>
      <c r="H61" s="38" t="s">
        <v>44</v>
      </c>
      <c r="I61" s="37">
        <f>VLOOKUP(H61,'MONEY WON'!$1:$1048576,2,FALSE)</f>
        <v>465000</v>
      </c>
      <c r="J61" s="39" t="s">
        <v>30</v>
      </c>
      <c r="K61" s="111">
        <f>VLOOKUP(J61,'MONEY WON'!$1:$1048576,2,FALSE)</f>
        <v>0</v>
      </c>
      <c r="L61" s="40" t="s">
        <v>66</v>
      </c>
      <c r="M61" s="111">
        <f>VLOOKUP(L61,'MONEY WON'!$1:$1048576,2,FALSE)</f>
        <v>0</v>
      </c>
      <c r="N61" s="41" t="s">
        <v>76</v>
      </c>
      <c r="O61" s="111">
        <f>VLOOKUP(N61,'MONEY WON'!$1:$1048576,2,FALSE)</f>
        <v>0</v>
      </c>
      <c r="P61" s="42" t="s">
        <v>55</v>
      </c>
      <c r="Q61" s="115">
        <f>VLOOKUP(P61,'MONEY WON'!$1:$1048576,2,FALSE)</f>
        <v>0</v>
      </c>
      <c r="R61" s="42" t="s">
        <v>57</v>
      </c>
      <c r="S61" s="115">
        <f>VLOOKUP(R61,'MONEY WON'!$1:$1048576,2,FALSE)</f>
        <v>33250</v>
      </c>
      <c r="T61" s="42" t="s">
        <v>204</v>
      </c>
      <c r="U61" s="115">
        <f>VLOOKUP(T61,'MONEY WON'!$1:$1048576,2,FALSE)</f>
        <v>46900</v>
      </c>
      <c r="V61" s="43" t="s">
        <v>184</v>
      </c>
      <c r="W61" s="117">
        <f>VLOOKUP(V61,'MONEY WON'!$1:$1048576,2,FALSE)</f>
        <v>28000</v>
      </c>
      <c r="X61" s="44" t="s">
        <v>53</v>
      </c>
      <c r="Y61" s="117">
        <f>VLOOKUP(X61,'MONEY WON'!$1:$1048576,2,FALSE)</f>
        <v>0</v>
      </c>
      <c r="Z61" s="44" t="s">
        <v>182</v>
      </c>
      <c r="AA61" s="117">
        <f>VLOOKUP(Z61,'MONEY WON'!$1:$1048576,2,FALSE)</f>
        <v>46900</v>
      </c>
      <c r="AB61" s="45" t="s">
        <v>257</v>
      </c>
      <c r="AC61" s="113">
        <f>VLOOKUP(AB61,'MONEY WON'!$1:$1048576,2,FALSE)</f>
        <v>0</v>
      </c>
      <c r="AD61" s="45" t="s">
        <v>254</v>
      </c>
      <c r="AE61" s="113">
        <f>VLOOKUP(AD61,'MONEY WON'!$1:$1048576,2,FALSE)</f>
        <v>0</v>
      </c>
      <c r="AF61" s="45" t="s">
        <v>260</v>
      </c>
      <c r="AG61" s="113">
        <f>VLOOKUP(AF61,'MONEY WON'!$1:$1048576,2,FALSE)</f>
        <v>365000</v>
      </c>
    </row>
    <row r="62" spans="1:33" x14ac:dyDescent="0.2">
      <c r="A62" s="34">
        <v>61</v>
      </c>
      <c r="B62" s="35" t="s">
        <v>287</v>
      </c>
      <c r="C62" s="108">
        <f>E62+G62+I62+K62+M62+O62+Q62+S62+U62+W62+Y62+AA62+AC62+AE62+AG62</f>
        <v>2634347</v>
      </c>
      <c r="D62" s="36" t="s">
        <v>28</v>
      </c>
      <c r="E62" s="37">
        <f>VLOOKUP(D62,'MONEY WON'!$1:$1048576,2,FALSE)</f>
        <v>35000</v>
      </c>
      <c r="F62" s="38" t="s">
        <v>70</v>
      </c>
      <c r="G62" s="37">
        <f>VLOOKUP(F62,'MONEY WON'!$1:$1048576,2,FALSE)</f>
        <v>1540000</v>
      </c>
      <c r="H62" s="38" t="s">
        <v>31</v>
      </c>
      <c r="I62" s="37">
        <f>VLOOKUP(H62,'MONEY WON'!$1:$1048576,2,FALSE)</f>
        <v>37625</v>
      </c>
      <c r="J62" s="39" t="s">
        <v>35</v>
      </c>
      <c r="K62" s="111">
        <f>VLOOKUP(J62,'MONEY WON'!$1:$1048576,2,FALSE)</f>
        <v>214400</v>
      </c>
      <c r="L62" s="40" t="s">
        <v>189</v>
      </c>
      <c r="M62" s="111">
        <f>VLOOKUP(L62,'MONEY WON'!$1:$1048576,2,FALSE)</f>
        <v>0</v>
      </c>
      <c r="N62" s="41" t="s">
        <v>62</v>
      </c>
      <c r="O62" s="111">
        <f>VLOOKUP(N62,'MONEY WON'!$1:$1048576,2,FALSE)</f>
        <v>0</v>
      </c>
      <c r="P62" s="42" t="s">
        <v>78</v>
      </c>
      <c r="Q62" s="115">
        <f>VLOOKUP(P62,'MONEY WON'!$1:$1048576,2,FALSE)</f>
        <v>33250</v>
      </c>
      <c r="R62" s="42" t="s">
        <v>205</v>
      </c>
      <c r="S62" s="115">
        <f>VLOOKUP(R62,'MONEY WON'!$1:$1048576,2,FALSE)</f>
        <v>90136</v>
      </c>
      <c r="T62" s="42" t="s">
        <v>210</v>
      </c>
      <c r="U62" s="115">
        <f>VLOOKUP(T62,'MONEY WON'!$1:$1048576,2,FALSE)</f>
        <v>0</v>
      </c>
      <c r="V62" s="43" t="s">
        <v>88</v>
      </c>
      <c r="W62" s="117">
        <f>VLOOKUP(V62,'MONEY WON'!$1:$1048576,2,FALSE)</f>
        <v>46900</v>
      </c>
      <c r="X62" s="44" t="s">
        <v>226</v>
      </c>
      <c r="Y62" s="117">
        <f>VLOOKUP(X62,'MONEY WON'!$1:$1048576,2,FALSE)</f>
        <v>0</v>
      </c>
      <c r="Z62" s="44" t="s">
        <v>231</v>
      </c>
      <c r="AA62" s="117">
        <f>VLOOKUP(Z62,'MONEY WON'!$1:$1048576,2,FALSE)</f>
        <v>46900</v>
      </c>
      <c r="AB62" s="45" t="s">
        <v>258</v>
      </c>
      <c r="AC62" s="113">
        <f>VLOOKUP(AB62,'MONEY WON'!$1:$1048576,2,FALSE)</f>
        <v>90136</v>
      </c>
      <c r="AD62" s="45" t="s">
        <v>247</v>
      </c>
      <c r="AE62" s="113">
        <f>VLOOKUP(AD62,'MONEY WON'!$1:$1048576,2,FALSE)</f>
        <v>135000</v>
      </c>
      <c r="AF62" s="45" t="s">
        <v>260</v>
      </c>
      <c r="AG62" s="113">
        <f>VLOOKUP(AF62,'MONEY WON'!$1:$1048576,2,FALSE)</f>
        <v>365000</v>
      </c>
    </row>
    <row r="63" spans="1:33" x14ac:dyDescent="0.2">
      <c r="A63" s="34">
        <v>62</v>
      </c>
      <c r="B63" s="35" t="s">
        <v>124</v>
      </c>
      <c r="C63" s="108">
        <f>E63+G63+I63+K63+M63+O63+Q63+S63+U63+W63+Y63+AA63+AC63+AE63+AG63</f>
        <v>2609119</v>
      </c>
      <c r="D63" s="36" t="s">
        <v>70</v>
      </c>
      <c r="E63" s="37">
        <f>VLOOKUP(D63,'MONEY WON'!$1:$1048576,2,FALSE)</f>
        <v>1540000</v>
      </c>
      <c r="F63" s="38" t="s">
        <v>48</v>
      </c>
      <c r="G63" s="37">
        <f>VLOOKUP(F63,'MONEY WON'!$1:$1048576,2,FALSE)</f>
        <v>214400</v>
      </c>
      <c r="H63" s="38" t="s">
        <v>31</v>
      </c>
      <c r="I63" s="37">
        <f>VLOOKUP(H63,'MONEY WON'!$1:$1048576,2,FALSE)</f>
        <v>37625</v>
      </c>
      <c r="J63" s="39" t="s">
        <v>193</v>
      </c>
      <c r="K63" s="111">
        <f>VLOOKUP(J63,'MONEY WON'!$1:$1048576,2,FALSE)</f>
        <v>288333</v>
      </c>
      <c r="L63" s="40" t="s">
        <v>76</v>
      </c>
      <c r="M63" s="111">
        <f>VLOOKUP(L63,'MONEY WON'!$1:$1048576,2,FALSE)</f>
        <v>0</v>
      </c>
      <c r="N63" s="41" t="s">
        <v>62</v>
      </c>
      <c r="O63" s="111">
        <f>VLOOKUP(N63,'MONEY WON'!$1:$1048576,2,FALSE)</f>
        <v>0</v>
      </c>
      <c r="P63" s="42" t="s">
        <v>181</v>
      </c>
      <c r="Q63" s="115">
        <f>VLOOKUP(P63,'MONEY WON'!$1:$1048576,2,FALSE)</f>
        <v>90136</v>
      </c>
      <c r="R63" s="42" t="s">
        <v>210</v>
      </c>
      <c r="S63" s="115">
        <f>VLOOKUP(R63,'MONEY WON'!$1:$1048576,2,FALSE)</f>
        <v>0</v>
      </c>
      <c r="T63" s="42" t="s">
        <v>89</v>
      </c>
      <c r="U63" s="115">
        <f>VLOOKUP(T63,'MONEY WON'!$1:$1048576,2,FALSE)</f>
        <v>0</v>
      </c>
      <c r="V63" s="43" t="s">
        <v>99</v>
      </c>
      <c r="W63" s="117">
        <f>VLOOKUP(V63,'MONEY WON'!$1:$1048576,2,FALSE)</f>
        <v>0</v>
      </c>
      <c r="X63" s="44" t="s">
        <v>228</v>
      </c>
      <c r="Y63" s="117">
        <f>VLOOKUP(X63,'MONEY WON'!$1:$1048576,2,FALSE)</f>
        <v>37625</v>
      </c>
      <c r="Z63" s="44" t="s">
        <v>97</v>
      </c>
      <c r="AA63" s="117">
        <f>VLOOKUP(Z63,'MONEY WON'!$1:$1048576,2,FALSE)</f>
        <v>36000</v>
      </c>
      <c r="AB63" s="45" t="s">
        <v>257</v>
      </c>
      <c r="AC63" s="113">
        <f>VLOOKUP(AB63,'MONEY WON'!$1:$1048576,2,FALSE)</f>
        <v>0</v>
      </c>
      <c r="AD63" s="45" t="s">
        <v>254</v>
      </c>
      <c r="AE63" s="113">
        <f>VLOOKUP(AD63,'MONEY WON'!$1:$1048576,2,FALSE)</f>
        <v>0</v>
      </c>
      <c r="AF63" s="45" t="s">
        <v>260</v>
      </c>
      <c r="AG63" s="113">
        <f>VLOOKUP(AF63,'MONEY WON'!$1:$1048576,2,FALSE)</f>
        <v>365000</v>
      </c>
    </row>
    <row r="64" spans="1:33" x14ac:dyDescent="0.2">
      <c r="A64" s="34">
        <v>63</v>
      </c>
      <c r="B64" s="35" t="s">
        <v>127</v>
      </c>
      <c r="C64" s="108">
        <f>E64+G64+I64+K64+M64+O64+Q64+S64+U64+W64+Y64+AA64+AC64+AE64+AG64</f>
        <v>2603155</v>
      </c>
      <c r="D64" s="36" t="s">
        <v>85</v>
      </c>
      <c r="E64" s="37">
        <f>VLOOKUP(D64,'MONEY WON'!$1:$1048576,2,FALSE)</f>
        <v>0</v>
      </c>
      <c r="F64" s="38" t="s">
        <v>48</v>
      </c>
      <c r="G64" s="37">
        <f>VLOOKUP(F64,'MONEY WON'!$1:$1048576,2,FALSE)</f>
        <v>214400</v>
      </c>
      <c r="H64" s="38" t="s">
        <v>67</v>
      </c>
      <c r="I64" s="37">
        <f>VLOOKUP(H64,'MONEY WON'!$1:$1048576,2,FALSE)</f>
        <v>1540000</v>
      </c>
      <c r="J64" s="39" t="s">
        <v>40</v>
      </c>
      <c r="K64" s="111">
        <f>VLOOKUP(J64,'MONEY WON'!$1:$1048576,2,FALSE)</f>
        <v>90136</v>
      </c>
      <c r="L64" s="40" t="s">
        <v>189</v>
      </c>
      <c r="M64" s="111">
        <f>VLOOKUP(L64,'MONEY WON'!$1:$1048576,2,FALSE)</f>
        <v>0</v>
      </c>
      <c r="N64" s="41" t="s">
        <v>193</v>
      </c>
      <c r="O64" s="111">
        <f>VLOOKUP(N64,'MONEY WON'!$1:$1048576,2,FALSE)</f>
        <v>288333</v>
      </c>
      <c r="P64" s="42" t="s">
        <v>55</v>
      </c>
      <c r="Q64" s="115">
        <f>VLOOKUP(P64,'MONEY WON'!$1:$1048576,2,FALSE)</f>
        <v>0</v>
      </c>
      <c r="R64" s="42" t="s">
        <v>57</v>
      </c>
      <c r="S64" s="115">
        <f>VLOOKUP(R64,'MONEY WON'!$1:$1048576,2,FALSE)</f>
        <v>33250</v>
      </c>
      <c r="T64" s="42" t="s">
        <v>51</v>
      </c>
      <c r="U64" s="115">
        <f>VLOOKUP(T64,'MONEY WON'!$1:$1048576,2,FALSE)</f>
        <v>0</v>
      </c>
      <c r="V64" s="43" t="s">
        <v>213</v>
      </c>
      <c r="W64" s="117">
        <f>VLOOKUP(V64,'MONEY WON'!$1:$1048576,2,FALSE)</f>
        <v>0</v>
      </c>
      <c r="X64" s="44" t="s">
        <v>231</v>
      </c>
      <c r="Y64" s="117">
        <f>VLOOKUP(X64,'MONEY WON'!$1:$1048576,2,FALSE)</f>
        <v>46900</v>
      </c>
      <c r="Z64" s="44" t="s">
        <v>216</v>
      </c>
      <c r="AA64" s="117">
        <f>VLOOKUP(Z64,'MONEY WON'!$1:$1048576,2,FALSE)</f>
        <v>0</v>
      </c>
      <c r="AB64" s="45" t="s">
        <v>258</v>
      </c>
      <c r="AC64" s="113">
        <f>VLOOKUP(AB64,'MONEY WON'!$1:$1048576,2,FALSE)</f>
        <v>90136</v>
      </c>
      <c r="AD64" s="45" t="s">
        <v>247</v>
      </c>
      <c r="AE64" s="113">
        <f>VLOOKUP(AD64,'MONEY WON'!$1:$1048576,2,FALSE)</f>
        <v>135000</v>
      </c>
      <c r="AF64" s="45" t="s">
        <v>251</v>
      </c>
      <c r="AG64" s="113">
        <f>VLOOKUP(AF64,'MONEY WON'!$1:$1048576,2,FALSE)</f>
        <v>165000</v>
      </c>
    </row>
    <row r="65" spans="1:33" x14ac:dyDescent="0.2">
      <c r="A65" s="34">
        <v>64</v>
      </c>
      <c r="B65" s="35" t="s">
        <v>145</v>
      </c>
      <c r="C65" s="108">
        <f>E65+G65+I65+K65+M65+O65+Q65+S65+U65+W65+Y65+AA65+AC65+AE65+AG65</f>
        <v>2598108</v>
      </c>
      <c r="D65" s="36" t="s">
        <v>70</v>
      </c>
      <c r="E65" s="37">
        <f>VLOOKUP(D65,'MONEY WON'!$1:$1048576,2,FALSE)</f>
        <v>1540000</v>
      </c>
      <c r="F65" s="38" t="s">
        <v>44</v>
      </c>
      <c r="G65" s="37">
        <f>VLOOKUP(F65,'MONEY WON'!$1:$1048576,2,FALSE)</f>
        <v>465000</v>
      </c>
      <c r="H65" s="38" t="s">
        <v>31</v>
      </c>
      <c r="I65" s="37">
        <f>VLOOKUP(H65,'MONEY WON'!$1:$1048576,2,FALSE)</f>
        <v>37625</v>
      </c>
      <c r="J65" s="39" t="s">
        <v>30</v>
      </c>
      <c r="K65" s="111">
        <f>VLOOKUP(J65,'MONEY WON'!$1:$1048576,2,FALSE)</f>
        <v>0</v>
      </c>
      <c r="L65" s="40" t="s">
        <v>193</v>
      </c>
      <c r="M65" s="111">
        <f>VLOOKUP(L65,'MONEY WON'!$1:$1048576,2,FALSE)</f>
        <v>288333</v>
      </c>
      <c r="N65" s="41" t="s">
        <v>62</v>
      </c>
      <c r="O65" s="111">
        <f>VLOOKUP(N65,'MONEY WON'!$1:$1048576,2,FALSE)</f>
        <v>0</v>
      </c>
      <c r="P65" s="42" t="s">
        <v>209</v>
      </c>
      <c r="Q65" s="115">
        <f>VLOOKUP(P65,'MONEY WON'!$1:$1048576,2,FALSE)</f>
        <v>26500</v>
      </c>
      <c r="R65" s="42" t="s">
        <v>57</v>
      </c>
      <c r="S65" s="115">
        <f>VLOOKUP(R65,'MONEY WON'!$1:$1048576,2,FALSE)</f>
        <v>33250</v>
      </c>
      <c r="T65" s="42" t="s">
        <v>51</v>
      </c>
      <c r="U65" s="115">
        <f>VLOOKUP(T65,'MONEY WON'!$1:$1048576,2,FALSE)</f>
        <v>0</v>
      </c>
      <c r="V65" s="43" t="s">
        <v>220</v>
      </c>
      <c r="W65" s="117">
        <f>VLOOKUP(V65,'MONEY WON'!$1:$1048576,2,FALSE)</f>
        <v>0</v>
      </c>
      <c r="X65" s="44" t="s">
        <v>226</v>
      </c>
      <c r="Y65" s="117">
        <f>VLOOKUP(X65,'MONEY WON'!$1:$1048576,2,FALSE)</f>
        <v>0</v>
      </c>
      <c r="Z65" s="44" t="s">
        <v>182</v>
      </c>
      <c r="AA65" s="117">
        <f>VLOOKUP(Z65,'MONEY WON'!$1:$1048576,2,FALSE)</f>
        <v>46900</v>
      </c>
      <c r="AB65" s="45" t="s">
        <v>249</v>
      </c>
      <c r="AC65" s="113">
        <f>VLOOKUP(AB65,'MONEY WON'!$1:$1048576,2,FALSE)</f>
        <v>25500</v>
      </c>
      <c r="AD65" s="45" t="s">
        <v>247</v>
      </c>
      <c r="AE65" s="113">
        <f>VLOOKUP(AD65,'MONEY WON'!$1:$1048576,2,FALSE)</f>
        <v>135000</v>
      </c>
      <c r="AF65" s="45" t="s">
        <v>254</v>
      </c>
      <c r="AG65" s="113">
        <f>VLOOKUP(AF65,'MONEY WON'!$1:$1048576,2,FALSE)</f>
        <v>0</v>
      </c>
    </row>
    <row r="66" spans="1:33" x14ac:dyDescent="0.2">
      <c r="A66" s="34">
        <v>65</v>
      </c>
      <c r="B66" s="35" t="s">
        <v>123</v>
      </c>
      <c r="C66" s="108">
        <f>E66+G66+I66+K66+M66+O66+Q66+S66+U66+W66+Y66+AA66+AC66+AE66+AG66</f>
        <v>2490008</v>
      </c>
      <c r="D66" s="36" t="s">
        <v>70</v>
      </c>
      <c r="E66" s="37">
        <f>VLOOKUP(D66,'MONEY WON'!$1:$1048576,2,FALSE)</f>
        <v>1540000</v>
      </c>
      <c r="F66" s="38" t="s">
        <v>48</v>
      </c>
      <c r="G66" s="37">
        <f>VLOOKUP(F66,'MONEY WON'!$1:$1048576,2,FALSE)</f>
        <v>214400</v>
      </c>
      <c r="H66" s="38" t="s">
        <v>31</v>
      </c>
      <c r="I66" s="37">
        <f>VLOOKUP(H66,'MONEY WON'!$1:$1048576,2,FALSE)</f>
        <v>37625</v>
      </c>
      <c r="J66" s="39" t="s">
        <v>30</v>
      </c>
      <c r="K66" s="111">
        <f>VLOOKUP(J66,'MONEY WON'!$1:$1048576,2,FALSE)</f>
        <v>0</v>
      </c>
      <c r="L66" s="40" t="s">
        <v>193</v>
      </c>
      <c r="M66" s="111">
        <f>VLOOKUP(L66,'MONEY WON'!$1:$1048576,2,FALSE)</f>
        <v>288333</v>
      </c>
      <c r="N66" s="41" t="s">
        <v>62</v>
      </c>
      <c r="O66" s="111">
        <f>VLOOKUP(N66,'MONEY WON'!$1:$1048576,2,FALSE)</f>
        <v>0</v>
      </c>
      <c r="P66" s="42" t="s">
        <v>78</v>
      </c>
      <c r="Q66" s="115">
        <f>VLOOKUP(P66,'MONEY WON'!$1:$1048576,2,FALSE)</f>
        <v>33250</v>
      </c>
      <c r="R66" s="42" t="s">
        <v>63</v>
      </c>
      <c r="S66" s="115">
        <f>VLOOKUP(R66,'MONEY WON'!$1:$1048576,2,FALSE)</f>
        <v>0</v>
      </c>
      <c r="T66" s="42" t="s">
        <v>83</v>
      </c>
      <c r="U66" s="115">
        <f>VLOOKUP(T66,'MONEY WON'!$1:$1048576,2,FALSE)</f>
        <v>0</v>
      </c>
      <c r="V66" s="43" t="s">
        <v>225</v>
      </c>
      <c r="W66" s="117">
        <f>VLOOKUP(V66,'MONEY WON'!$1:$1048576,2,FALSE)</f>
        <v>0</v>
      </c>
      <c r="X66" s="44" t="s">
        <v>224</v>
      </c>
      <c r="Y66" s="117">
        <f>VLOOKUP(X66,'MONEY WON'!$1:$1048576,2,FALSE)</f>
        <v>29500</v>
      </c>
      <c r="Z66" s="44" t="s">
        <v>231</v>
      </c>
      <c r="AA66" s="117">
        <f>VLOOKUP(Z66,'MONEY WON'!$1:$1048576,2,FALSE)</f>
        <v>46900</v>
      </c>
      <c r="AB66" s="45" t="s">
        <v>247</v>
      </c>
      <c r="AC66" s="113">
        <f>VLOOKUP(AB66,'MONEY WON'!$1:$1048576,2,FALSE)</f>
        <v>135000</v>
      </c>
      <c r="AD66" s="45" t="s">
        <v>251</v>
      </c>
      <c r="AE66" s="113">
        <f>VLOOKUP(AD66,'MONEY WON'!$1:$1048576,2,FALSE)</f>
        <v>165000</v>
      </c>
      <c r="AF66" s="45" t="s">
        <v>252</v>
      </c>
      <c r="AG66" s="113">
        <f>VLOOKUP(AF66,'MONEY WON'!$1:$1048576,2,FALSE)</f>
        <v>0</v>
      </c>
    </row>
    <row r="67" spans="1:33" x14ac:dyDescent="0.2">
      <c r="A67" s="34">
        <v>66</v>
      </c>
      <c r="B67" s="35" t="s">
        <v>303</v>
      </c>
      <c r="C67" s="108">
        <f>E67+G67+I67+K67+M67+O67+Q67+S67+U67+W67+Y67+AA67+AC67+AE67+AG67</f>
        <v>2481908</v>
      </c>
      <c r="D67" s="36" t="s">
        <v>31</v>
      </c>
      <c r="E67" s="37">
        <f>VLOOKUP(D67,'MONEY WON'!$1:$1048576,2,FALSE)</f>
        <v>37625</v>
      </c>
      <c r="F67" s="36" t="s">
        <v>73</v>
      </c>
      <c r="G67" s="37">
        <f>VLOOKUP(F67,'MONEY WON'!$1:$1048576,2,FALSE)</f>
        <v>35000</v>
      </c>
      <c r="H67" s="38" t="s">
        <v>67</v>
      </c>
      <c r="I67" s="37">
        <f>VLOOKUP(H67,'MONEY WON'!$1:$1048576,2,FALSE)</f>
        <v>1540000</v>
      </c>
      <c r="J67" s="39" t="s">
        <v>193</v>
      </c>
      <c r="K67" s="111">
        <f>VLOOKUP(J67,'MONEY WON'!$1:$1048576,2,FALSE)</f>
        <v>288333</v>
      </c>
      <c r="L67" s="40" t="s">
        <v>190</v>
      </c>
      <c r="M67" s="111">
        <f>VLOOKUP(L67,'MONEY WON'!$1:$1048576,2,FALSE)</f>
        <v>46900</v>
      </c>
      <c r="N67" s="41" t="s">
        <v>62</v>
      </c>
      <c r="O67" s="111">
        <f>VLOOKUP(N67,'MONEY WON'!$1:$1048576,2,FALSE)</f>
        <v>0</v>
      </c>
      <c r="P67" s="42" t="s">
        <v>77</v>
      </c>
      <c r="Q67" s="115">
        <f>VLOOKUP(P67,'MONEY WON'!$1:$1048576,2,FALSE)</f>
        <v>46900</v>
      </c>
      <c r="R67" s="42" t="s">
        <v>196</v>
      </c>
      <c r="S67" s="115">
        <f>VLOOKUP(R67,'MONEY WON'!$1:$1048576,2,FALSE)</f>
        <v>46900</v>
      </c>
      <c r="T67" s="42" t="s">
        <v>202</v>
      </c>
      <c r="U67" s="115">
        <f>VLOOKUP(T67,'MONEY WON'!$1:$1048576,2,FALSE)</f>
        <v>0</v>
      </c>
      <c r="V67" s="43" t="s">
        <v>226</v>
      </c>
      <c r="W67" s="117">
        <f>VLOOKUP(V67,'MONEY WON'!$1:$1048576,2,FALSE)</f>
        <v>0</v>
      </c>
      <c r="X67" s="44" t="s">
        <v>228</v>
      </c>
      <c r="Y67" s="117">
        <f>VLOOKUP(X67,'MONEY WON'!$1:$1048576,2,FALSE)</f>
        <v>37625</v>
      </c>
      <c r="Z67" s="44" t="s">
        <v>229</v>
      </c>
      <c r="AA67" s="117">
        <f>VLOOKUP(Z67,'MONEY WON'!$1:$1048576,2,FALSE)</f>
        <v>37625</v>
      </c>
      <c r="AB67" s="45" t="s">
        <v>257</v>
      </c>
      <c r="AC67" s="113">
        <f>VLOOKUP(AB67,'MONEY WON'!$1:$1048576,2,FALSE)</f>
        <v>0</v>
      </c>
      <c r="AD67" s="45" t="s">
        <v>254</v>
      </c>
      <c r="AE67" s="113">
        <f>VLOOKUP(AD67,'MONEY WON'!$1:$1048576,2,FALSE)</f>
        <v>0</v>
      </c>
      <c r="AF67" s="45" t="s">
        <v>260</v>
      </c>
      <c r="AG67" s="113">
        <f>VLOOKUP(AF67,'MONEY WON'!$1:$1048576,2,FALSE)</f>
        <v>365000</v>
      </c>
    </row>
    <row r="68" spans="1:33" x14ac:dyDescent="0.2">
      <c r="A68" s="34">
        <v>67</v>
      </c>
      <c r="B68" s="35" t="s">
        <v>149</v>
      </c>
      <c r="C68" s="108">
        <f>E68+G68+I68+K68+M68+O68+Q68+S68+U68+W68+Y68+AA68+AC68+AE68+AG68</f>
        <v>2439016</v>
      </c>
      <c r="D68" s="36" t="s">
        <v>70</v>
      </c>
      <c r="E68" s="37">
        <f>VLOOKUP(D68,'MONEY WON'!$1:$1048576,2,FALSE)</f>
        <v>1540000</v>
      </c>
      <c r="F68" s="38" t="s">
        <v>34</v>
      </c>
      <c r="G68" s="37">
        <f>VLOOKUP(F68,'MONEY WON'!$1:$1048576,2,FALSE)</f>
        <v>29500</v>
      </c>
      <c r="H68" s="38" t="s">
        <v>31</v>
      </c>
      <c r="I68" s="37">
        <f>VLOOKUP(H68,'MONEY WON'!$1:$1048576,2,FALSE)</f>
        <v>37625</v>
      </c>
      <c r="J68" s="39" t="s">
        <v>40</v>
      </c>
      <c r="K68" s="111">
        <f>VLOOKUP(J68,'MONEY WON'!$1:$1048576,2,FALSE)</f>
        <v>90136</v>
      </c>
      <c r="L68" s="40" t="s">
        <v>30</v>
      </c>
      <c r="M68" s="111">
        <f>VLOOKUP(L68,'MONEY WON'!$1:$1048576,2,FALSE)</f>
        <v>0</v>
      </c>
      <c r="N68" s="41" t="s">
        <v>193</v>
      </c>
      <c r="O68" s="111">
        <f>VLOOKUP(N68,'MONEY WON'!$1:$1048576,2,FALSE)</f>
        <v>288333</v>
      </c>
      <c r="P68" s="42" t="s">
        <v>78</v>
      </c>
      <c r="Q68" s="115">
        <f>VLOOKUP(P68,'MONEY WON'!$1:$1048576,2,FALSE)</f>
        <v>33250</v>
      </c>
      <c r="R68" s="42" t="s">
        <v>205</v>
      </c>
      <c r="S68" s="115">
        <f>VLOOKUP(R68,'MONEY WON'!$1:$1048576,2,FALSE)</f>
        <v>90136</v>
      </c>
      <c r="T68" s="42" t="s">
        <v>47</v>
      </c>
      <c r="U68" s="115">
        <f>VLOOKUP(T68,'MONEY WON'!$1:$1048576,2,FALSE)</f>
        <v>0</v>
      </c>
      <c r="V68" s="43" t="s">
        <v>184</v>
      </c>
      <c r="W68" s="117">
        <f>VLOOKUP(V68,'MONEY WON'!$1:$1048576,2,FALSE)</f>
        <v>28000</v>
      </c>
      <c r="X68" s="44" t="s">
        <v>213</v>
      </c>
      <c r="Y68" s="117">
        <f>VLOOKUP(X68,'MONEY WON'!$1:$1048576,2,FALSE)</f>
        <v>0</v>
      </c>
      <c r="Z68" s="44" t="s">
        <v>88</v>
      </c>
      <c r="AA68" s="117">
        <f>VLOOKUP(Z68,'MONEY WON'!$1:$1048576,2,FALSE)</f>
        <v>46900</v>
      </c>
      <c r="AB68" s="45" t="s">
        <v>258</v>
      </c>
      <c r="AC68" s="113">
        <f>VLOOKUP(AB68,'MONEY WON'!$1:$1048576,2,FALSE)</f>
        <v>90136</v>
      </c>
      <c r="AD68" s="45" t="s">
        <v>251</v>
      </c>
      <c r="AE68" s="113">
        <f>VLOOKUP(AD68,'MONEY WON'!$1:$1048576,2,FALSE)</f>
        <v>165000</v>
      </c>
      <c r="AF68" s="45" t="s">
        <v>254</v>
      </c>
      <c r="AG68" s="113">
        <f>VLOOKUP(AF68,'MONEY WON'!$1:$1048576,2,FALSE)</f>
        <v>0</v>
      </c>
    </row>
    <row r="69" spans="1:33" x14ac:dyDescent="0.2">
      <c r="A69" s="34">
        <v>68</v>
      </c>
      <c r="B69" s="35" t="s">
        <v>137</v>
      </c>
      <c r="C69" s="108">
        <f>E69+G69+I69+K69+M69+O69+Q69+S69+U69+W69+Y69+AA69+AC69+AE69+AG69</f>
        <v>2412144</v>
      </c>
      <c r="D69" s="36" t="s">
        <v>48</v>
      </c>
      <c r="E69" s="37">
        <f>VLOOKUP(D69,'MONEY WON'!$1:$1048576,2,FALSE)</f>
        <v>214400</v>
      </c>
      <c r="F69" s="38" t="s">
        <v>70</v>
      </c>
      <c r="G69" s="37">
        <f>VLOOKUP(F69,'MONEY WON'!$1:$1048576,2,FALSE)</f>
        <v>1540000</v>
      </c>
      <c r="H69" s="38" t="s">
        <v>31</v>
      </c>
      <c r="I69" s="37">
        <f>VLOOKUP(H69,'MONEY WON'!$1:$1048576,2,FALSE)</f>
        <v>37625</v>
      </c>
      <c r="J69" s="39" t="s">
        <v>30</v>
      </c>
      <c r="K69" s="111">
        <f>VLOOKUP(J69,'MONEY WON'!$1:$1048576,2,FALSE)</f>
        <v>0</v>
      </c>
      <c r="L69" s="40" t="s">
        <v>193</v>
      </c>
      <c r="M69" s="111">
        <f>VLOOKUP(L69,'MONEY WON'!$1:$1048576,2,FALSE)</f>
        <v>288333</v>
      </c>
      <c r="N69" s="41" t="s">
        <v>62</v>
      </c>
      <c r="O69" s="111">
        <f>VLOOKUP(N69,'MONEY WON'!$1:$1048576,2,FALSE)</f>
        <v>0</v>
      </c>
      <c r="P69" s="42" t="s">
        <v>209</v>
      </c>
      <c r="Q69" s="115">
        <f>VLOOKUP(P69,'MONEY WON'!$1:$1048576,2,FALSE)</f>
        <v>26500</v>
      </c>
      <c r="R69" s="42" t="s">
        <v>57</v>
      </c>
      <c r="S69" s="115">
        <f>VLOOKUP(R69,'MONEY WON'!$1:$1048576,2,FALSE)</f>
        <v>33250</v>
      </c>
      <c r="T69" s="42" t="s">
        <v>51</v>
      </c>
      <c r="U69" s="115">
        <f>VLOOKUP(T69,'MONEY WON'!$1:$1048576,2,FALSE)</f>
        <v>0</v>
      </c>
      <c r="V69" s="43" t="s">
        <v>226</v>
      </c>
      <c r="W69" s="117">
        <f>VLOOKUP(V69,'MONEY WON'!$1:$1048576,2,FALSE)</f>
        <v>0</v>
      </c>
      <c r="X69" s="44" t="s">
        <v>231</v>
      </c>
      <c r="Y69" s="117">
        <f>VLOOKUP(X69,'MONEY WON'!$1:$1048576,2,FALSE)</f>
        <v>46900</v>
      </c>
      <c r="Z69" s="44" t="s">
        <v>216</v>
      </c>
      <c r="AA69" s="117">
        <f>VLOOKUP(Z69,'MONEY WON'!$1:$1048576,2,FALSE)</f>
        <v>0</v>
      </c>
      <c r="AB69" s="45" t="s">
        <v>258</v>
      </c>
      <c r="AC69" s="113">
        <f>VLOOKUP(AB69,'MONEY WON'!$1:$1048576,2,FALSE)</f>
        <v>90136</v>
      </c>
      <c r="AD69" s="45" t="s">
        <v>247</v>
      </c>
      <c r="AE69" s="113">
        <f>VLOOKUP(AD69,'MONEY WON'!$1:$1048576,2,FALSE)</f>
        <v>135000</v>
      </c>
      <c r="AF69" s="45" t="s">
        <v>254</v>
      </c>
      <c r="AG69" s="113">
        <f>VLOOKUP(AF69,'MONEY WON'!$1:$1048576,2,FALSE)</f>
        <v>0</v>
      </c>
    </row>
    <row r="70" spans="1:33" x14ac:dyDescent="0.2">
      <c r="A70" s="34">
        <v>69</v>
      </c>
      <c r="B70" s="35" t="s">
        <v>133</v>
      </c>
      <c r="C70" s="108">
        <f>E70+G70+I70+K70+M70+O70+Q70+S70+U70+W70+Y70+AA70+AC70+AE70+AG70</f>
        <v>2388811</v>
      </c>
      <c r="D70" s="36" t="s">
        <v>85</v>
      </c>
      <c r="E70" s="37">
        <f>VLOOKUP(D70,'MONEY WON'!$1:$1048576,2,FALSE)</f>
        <v>0</v>
      </c>
      <c r="F70" s="36" t="s">
        <v>70</v>
      </c>
      <c r="G70" s="37">
        <f>VLOOKUP(F70,'MONEY WON'!$1:$1048576,2,FALSE)</f>
        <v>1540000</v>
      </c>
      <c r="H70" s="38" t="s">
        <v>31</v>
      </c>
      <c r="I70" s="37">
        <f>VLOOKUP(H70,'MONEY WON'!$1:$1048576,2,FALSE)</f>
        <v>37625</v>
      </c>
      <c r="J70" s="39" t="s">
        <v>30</v>
      </c>
      <c r="K70" s="111">
        <f>VLOOKUP(J70,'MONEY WON'!$1:$1048576,2,FALSE)</f>
        <v>0</v>
      </c>
      <c r="L70" s="40" t="s">
        <v>190</v>
      </c>
      <c r="M70" s="111">
        <f>VLOOKUP(L70,'MONEY WON'!$1:$1048576,2,FALSE)</f>
        <v>46900</v>
      </c>
      <c r="N70" s="41" t="s">
        <v>62</v>
      </c>
      <c r="O70" s="111">
        <f>VLOOKUP(N70,'MONEY WON'!$1:$1048576,2,FALSE)</f>
        <v>0</v>
      </c>
      <c r="P70" s="42" t="s">
        <v>42</v>
      </c>
      <c r="Q70" s="115">
        <f>VLOOKUP(P70,'MONEY WON'!$1:$1048576,2,FALSE)</f>
        <v>0</v>
      </c>
      <c r="R70" s="42" t="s">
        <v>57</v>
      </c>
      <c r="S70" s="115">
        <f>VLOOKUP(R70,'MONEY WON'!$1:$1048576,2,FALSE)</f>
        <v>33250</v>
      </c>
      <c r="T70" s="42" t="s">
        <v>51</v>
      </c>
      <c r="U70" s="115">
        <f>VLOOKUP(T70,'MONEY WON'!$1:$1048576,2,FALSE)</f>
        <v>0</v>
      </c>
      <c r="V70" s="43" t="s">
        <v>88</v>
      </c>
      <c r="W70" s="117">
        <f>VLOOKUP(V70,'MONEY WON'!$1:$1048576,2,FALSE)</f>
        <v>46900</v>
      </c>
      <c r="X70" s="43" t="s">
        <v>184</v>
      </c>
      <c r="Y70" s="117">
        <f>VLOOKUP(X70,'MONEY WON'!$1:$1048576,2,FALSE)</f>
        <v>28000</v>
      </c>
      <c r="Z70" s="44" t="s">
        <v>97</v>
      </c>
      <c r="AA70" s="117">
        <f>VLOOKUP(Z70,'MONEY WON'!$1:$1048576,2,FALSE)</f>
        <v>36000</v>
      </c>
      <c r="AB70" s="45" t="s">
        <v>258</v>
      </c>
      <c r="AC70" s="113">
        <f>VLOOKUP(AB70,'MONEY WON'!$1:$1048576,2,FALSE)</f>
        <v>90136</v>
      </c>
      <c r="AD70" s="45" t="s">
        <v>251</v>
      </c>
      <c r="AE70" s="113">
        <f>VLOOKUP(AD70,'MONEY WON'!$1:$1048576,2,FALSE)</f>
        <v>165000</v>
      </c>
      <c r="AF70" s="45" t="s">
        <v>260</v>
      </c>
      <c r="AG70" s="113">
        <f>VLOOKUP(AF70,'MONEY WON'!$1:$1048576,2,FALSE)</f>
        <v>365000</v>
      </c>
    </row>
    <row r="71" spans="1:33" x14ac:dyDescent="0.2">
      <c r="A71" s="34">
        <v>70</v>
      </c>
      <c r="B71" s="35" t="s">
        <v>136</v>
      </c>
      <c r="C71" s="108">
        <f>E71+G71+I71+K71+M71+O71+Q71+S71+U71+W71+Y71+AA71+AC71+AE71+AG71</f>
        <v>2342536</v>
      </c>
      <c r="D71" s="36" t="s">
        <v>70</v>
      </c>
      <c r="E71" s="37">
        <f>VLOOKUP(D71,'MONEY WON'!$1:$1048576,2,FALSE)</f>
        <v>1540000</v>
      </c>
      <c r="F71" s="38" t="s">
        <v>48</v>
      </c>
      <c r="G71" s="37">
        <f>VLOOKUP(F71,'MONEY WON'!$1:$1048576,2,FALSE)</f>
        <v>214400</v>
      </c>
      <c r="H71" s="36" t="s">
        <v>31</v>
      </c>
      <c r="I71" s="37">
        <f>VLOOKUP(H71,'MONEY WON'!$1:$1048576,2,FALSE)</f>
        <v>37625</v>
      </c>
      <c r="J71" s="40" t="s">
        <v>38</v>
      </c>
      <c r="K71" s="111">
        <f>VLOOKUP(J71,'MONEY WON'!$1:$1048576,2,FALSE)</f>
        <v>0</v>
      </c>
      <c r="L71" s="40" t="s">
        <v>194</v>
      </c>
      <c r="M71" s="111">
        <f>VLOOKUP(L71,'MONEY WON'!$1:$1048576,2,FALSE)</f>
        <v>0</v>
      </c>
      <c r="N71" s="41" t="s">
        <v>62</v>
      </c>
      <c r="O71" s="111">
        <f>VLOOKUP(N71,'MONEY WON'!$1:$1048576,2,FALSE)</f>
        <v>0</v>
      </c>
      <c r="P71" s="42" t="s">
        <v>181</v>
      </c>
      <c r="Q71" s="115">
        <f>VLOOKUP(P71,'MONEY WON'!$1:$1048576,2,FALSE)</f>
        <v>90136</v>
      </c>
      <c r="R71" s="42" t="s">
        <v>57</v>
      </c>
      <c r="S71" s="115">
        <f>VLOOKUP(R71,'MONEY WON'!$1:$1048576,2,FALSE)</f>
        <v>33250</v>
      </c>
      <c r="T71" s="42" t="s">
        <v>51</v>
      </c>
      <c r="U71" s="115">
        <f>VLOOKUP(T71,'MONEY WON'!$1:$1048576,2,FALSE)</f>
        <v>0</v>
      </c>
      <c r="V71" s="43" t="s">
        <v>228</v>
      </c>
      <c r="W71" s="117">
        <f>VLOOKUP(V71,'MONEY WON'!$1:$1048576,2,FALSE)</f>
        <v>37625</v>
      </c>
      <c r="X71" s="44" t="s">
        <v>219</v>
      </c>
      <c r="Y71" s="117">
        <f>VLOOKUP(X71,'MONEY WON'!$1:$1048576,2,FALSE)</f>
        <v>135000</v>
      </c>
      <c r="Z71" s="44" t="s">
        <v>97</v>
      </c>
      <c r="AA71" s="117">
        <f>VLOOKUP(Z71,'MONEY WON'!$1:$1048576,2,FALSE)</f>
        <v>36000</v>
      </c>
      <c r="AB71" s="45" t="s">
        <v>249</v>
      </c>
      <c r="AC71" s="113">
        <f>VLOOKUP(AB71,'MONEY WON'!$1:$1048576,2,FALSE)</f>
        <v>25500</v>
      </c>
      <c r="AD71" s="45" t="s">
        <v>262</v>
      </c>
      <c r="AE71" s="113">
        <f>VLOOKUP(AD71,'MONEY WON'!$1:$1048576,2,FALSE)</f>
        <v>28000</v>
      </c>
      <c r="AF71" s="45" t="s">
        <v>251</v>
      </c>
      <c r="AG71" s="113">
        <f>VLOOKUP(AF71,'MONEY WON'!$1:$1048576,2,FALSE)</f>
        <v>165000</v>
      </c>
    </row>
    <row r="72" spans="1:33" x14ac:dyDescent="0.2">
      <c r="A72" s="34">
        <v>71</v>
      </c>
      <c r="B72" s="35" t="s">
        <v>329</v>
      </c>
      <c r="C72" s="108">
        <f>E72+G72+I72+K72+M72+O72+Q72+S72+U72+W72+Y72+AA72+AC72+AE72+AG72</f>
        <v>2315325</v>
      </c>
      <c r="D72" s="36" t="s">
        <v>70</v>
      </c>
      <c r="E72" s="37">
        <f>VLOOKUP(D72,'MONEY WON'!$1:$1048576,2,FALSE)</f>
        <v>1540000</v>
      </c>
      <c r="F72" s="38" t="s">
        <v>48</v>
      </c>
      <c r="G72" s="37">
        <f>VLOOKUP(F72,'MONEY WON'!$1:$1048576,2,FALSE)</f>
        <v>214400</v>
      </c>
      <c r="H72" s="38" t="s">
        <v>31</v>
      </c>
      <c r="I72" s="37">
        <f>VLOOKUP(H72,'MONEY WON'!$1:$1048576,2,FALSE)</f>
        <v>37625</v>
      </c>
      <c r="J72" s="39" t="s">
        <v>64</v>
      </c>
      <c r="K72" s="111">
        <f>VLOOKUP(J72,'MONEY WON'!$1:$1048576,2,FALSE)</f>
        <v>365000</v>
      </c>
      <c r="L72" s="39" t="s">
        <v>30</v>
      </c>
      <c r="M72" s="111">
        <f>VLOOKUP(L72,'MONEY WON'!$1:$1048576,2,FALSE)</f>
        <v>0</v>
      </c>
      <c r="N72" s="41" t="s">
        <v>62</v>
      </c>
      <c r="O72" s="111">
        <f>VLOOKUP(N72,'MONEY WON'!$1:$1048576,2,FALSE)</f>
        <v>0</v>
      </c>
      <c r="P72" s="42" t="s">
        <v>60</v>
      </c>
      <c r="Q72" s="115">
        <f>VLOOKUP(P72,'MONEY WON'!$1:$1048576,2,FALSE)</f>
        <v>46900</v>
      </c>
      <c r="R72" s="42" t="s">
        <v>51</v>
      </c>
      <c r="S72" s="115">
        <f>VLOOKUP(R72,'MONEY WON'!$1:$1048576,2,FALSE)</f>
        <v>0</v>
      </c>
      <c r="T72" s="42" t="s">
        <v>78</v>
      </c>
      <c r="U72" s="115">
        <f>VLOOKUP(T72,'MONEY WON'!$1:$1048576,2,FALSE)</f>
        <v>33250</v>
      </c>
      <c r="V72" s="43" t="s">
        <v>213</v>
      </c>
      <c r="W72" s="117">
        <f>VLOOKUP(V72,'MONEY WON'!$1:$1048576,2,FALSE)</f>
        <v>0</v>
      </c>
      <c r="X72" s="44" t="s">
        <v>216</v>
      </c>
      <c r="Y72" s="117">
        <f>VLOOKUP(X72,'MONEY WON'!$1:$1048576,2,FALSE)</f>
        <v>0</v>
      </c>
      <c r="Z72" s="44" t="s">
        <v>88</v>
      </c>
      <c r="AA72" s="117">
        <f>VLOOKUP(Z72,'MONEY WON'!$1:$1048576,2,FALSE)</f>
        <v>46900</v>
      </c>
      <c r="AB72" s="45" t="s">
        <v>234</v>
      </c>
      <c r="AC72" s="113">
        <f>VLOOKUP(AB72,'MONEY WON'!$1:$1048576,2,FALSE)</f>
        <v>0</v>
      </c>
      <c r="AD72" s="45" t="s">
        <v>186</v>
      </c>
      <c r="AE72" s="113">
        <f>VLOOKUP(AD72,'MONEY WON'!$1:$1048576,2,FALSE)</f>
        <v>0</v>
      </c>
      <c r="AF72" s="45" t="s">
        <v>255</v>
      </c>
      <c r="AG72" s="113">
        <f>VLOOKUP(AF72,'MONEY WON'!$1:$1048576,2,FALSE)</f>
        <v>31250</v>
      </c>
    </row>
    <row r="73" spans="1:33" x14ac:dyDescent="0.2">
      <c r="A73" s="34">
        <v>72</v>
      </c>
      <c r="B73" s="35" t="s">
        <v>281</v>
      </c>
      <c r="C73" s="108">
        <f>E73+G73+I73+K73+M73+O73+Q73+S73+U73+W73+Y73+AA73+AC73+AE73+AG73</f>
        <v>2272469</v>
      </c>
      <c r="D73" s="36" t="s">
        <v>70</v>
      </c>
      <c r="E73" s="37">
        <f>VLOOKUP(D73,'MONEY WON'!$1:$1048576,2,FALSE)</f>
        <v>1540000</v>
      </c>
      <c r="F73" s="38" t="s">
        <v>54</v>
      </c>
      <c r="G73" s="37">
        <f>VLOOKUP(F73,'MONEY WON'!$1:$1048576,2,FALSE)</f>
        <v>26500</v>
      </c>
      <c r="H73" s="38" t="s">
        <v>31</v>
      </c>
      <c r="I73" s="37">
        <f>VLOOKUP(H73,'MONEY WON'!$1:$1048576,2,FALSE)</f>
        <v>37625</v>
      </c>
      <c r="J73" s="39" t="s">
        <v>193</v>
      </c>
      <c r="K73" s="111">
        <f>VLOOKUP(J73,'MONEY WON'!$1:$1048576,2,FALSE)</f>
        <v>288333</v>
      </c>
      <c r="L73" s="40" t="s">
        <v>194</v>
      </c>
      <c r="M73" s="111">
        <f>VLOOKUP(L73,'MONEY WON'!$1:$1048576,2,FALSE)</f>
        <v>0</v>
      </c>
      <c r="N73" s="41" t="s">
        <v>62</v>
      </c>
      <c r="O73" s="111">
        <f>VLOOKUP(N73,'MONEY WON'!$1:$1048576,2,FALSE)</f>
        <v>0</v>
      </c>
      <c r="P73" s="42" t="s">
        <v>209</v>
      </c>
      <c r="Q73" s="115">
        <f>VLOOKUP(P73,'MONEY WON'!$1:$1048576,2,FALSE)</f>
        <v>26500</v>
      </c>
      <c r="R73" s="42" t="s">
        <v>51</v>
      </c>
      <c r="S73" s="115">
        <f>VLOOKUP(R73,'MONEY WON'!$1:$1048576,2,FALSE)</f>
        <v>0</v>
      </c>
      <c r="T73" s="42" t="s">
        <v>57</v>
      </c>
      <c r="U73" s="115">
        <f>VLOOKUP(T73,'MONEY WON'!$1:$1048576,2,FALSE)</f>
        <v>33250</v>
      </c>
      <c r="V73" s="44" t="s">
        <v>224</v>
      </c>
      <c r="W73" s="117">
        <f>VLOOKUP(V73,'MONEY WON'!$1:$1048576,2,FALSE)</f>
        <v>29500</v>
      </c>
      <c r="X73" s="44" t="s">
        <v>228</v>
      </c>
      <c r="Y73" s="117">
        <f>VLOOKUP(X73,'MONEY WON'!$1:$1048576,2,FALSE)</f>
        <v>37625</v>
      </c>
      <c r="Z73" s="44" t="s">
        <v>219</v>
      </c>
      <c r="AA73" s="117">
        <f>VLOOKUP(Z73,'MONEY WON'!$1:$1048576,2,FALSE)</f>
        <v>135000</v>
      </c>
      <c r="AB73" s="45" t="s">
        <v>258</v>
      </c>
      <c r="AC73" s="113">
        <f>VLOOKUP(AB73,'MONEY WON'!$1:$1048576,2,FALSE)</f>
        <v>90136</v>
      </c>
      <c r="AD73" s="45" t="s">
        <v>262</v>
      </c>
      <c r="AE73" s="113">
        <f>VLOOKUP(AD73,'MONEY WON'!$1:$1048576,2,FALSE)</f>
        <v>28000</v>
      </c>
      <c r="AF73" s="45" t="s">
        <v>254</v>
      </c>
      <c r="AG73" s="113">
        <f>VLOOKUP(AF73,'MONEY WON'!$1:$1048576,2,FALSE)</f>
        <v>0</v>
      </c>
    </row>
    <row r="74" spans="1:33" x14ac:dyDescent="0.2">
      <c r="A74" s="34">
        <v>73</v>
      </c>
      <c r="B74" s="35" t="s">
        <v>153</v>
      </c>
      <c r="C74" s="108">
        <f>E74+G74+I74+K74+M74+O74+Q74+S74+U74+W74+Y74+AA74+AC74+AE74+AG74</f>
        <v>2228458</v>
      </c>
      <c r="D74" s="36" t="s">
        <v>69</v>
      </c>
      <c r="E74" s="37">
        <f>VLOOKUP(D74,'MONEY WON'!$1:$1048576,2,FALSE)</f>
        <v>135000</v>
      </c>
      <c r="F74" s="38" t="s">
        <v>70</v>
      </c>
      <c r="G74" s="37">
        <f>VLOOKUP(F74,'MONEY WON'!$1:$1048576,2,FALSE)</f>
        <v>1540000</v>
      </c>
      <c r="H74" s="38" t="s">
        <v>31</v>
      </c>
      <c r="I74" s="37">
        <f>VLOOKUP(H74,'MONEY WON'!$1:$1048576,2,FALSE)</f>
        <v>37625</v>
      </c>
      <c r="J74" s="39" t="s">
        <v>30</v>
      </c>
      <c r="K74" s="111">
        <f>VLOOKUP(J74,'MONEY WON'!$1:$1048576,2,FALSE)</f>
        <v>0</v>
      </c>
      <c r="L74" s="40" t="s">
        <v>193</v>
      </c>
      <c r="M74" s="111">
        <f>VLOOKUP(L74,'MONEY WON'!$1:$1048576,2,FALSE)</f>
        <v>288333</v>
      </c>
      <c r="N74" s="41" t="s">
        <v>62</v>
      </c>
      <c r="O74" s="111">
        <f>VLOOKUP(N74,'MONEY WON'!$1:$1048576,2,FALSE)</f>
        <v>0</v>
      </c>
      <c r="P74" s="42" t="s">
        <v>55</v>
      </c>
      <c r="Q74" s="115">
        <f>VLOOKUP(P74,'MONEY WON'!$1:$1048576,2,FALSE)</f>
        <v>0</v>
      </c>
      <c r="R74" s="42" t="s">
        <v>208</v>
      </c>
      <c r="S74" s="115">
        <f>VLOOKUP(R74,'MONEY WON'!$1:$1048576,2,FALSE)</f>
        <v>31250</v>
      </c>
      <c r="T74" s="42" t="s">
        <v>78</v>
      </c>
      <c r="U74" s="115">
        <f>VLOOKUP(T74,'MONEY WON'!$1:$1048576,2,FALSE)</f>
        <v>33250</v>
      </c>
      <c r="V74" s="43" t="s">
        <v>230</v>
      </c>
      <c r="W74" s="117">
        <f>VLOOKUP(V74,'MONEY WON'!$1:$1048576,2,FALSE)</f>
        <v>0</v>
      </c>
      <c r="X74" s="43" t="s">
        <v>220</v>
      </c>
      <c r="Y74" s="117">
        <f>VLOOKUP(X74,'MONEY WON'!$1:$1048576,2,FALSE)</f>
        <v>0</v>
      </c>
      <c r="Z74" s="44" t="s">
        <v>216</v>
      </c>
      <c r="AA74" s="117">
        <f>VLOOKUP(Z74,'MONEY WON'!$1:$1048576,2,FALSE)</f>
        <v>0</v>
      </c>
      <c r="AB74" s="45" t="s">
        <v>248</v>
      </c>
      <c r="AC74" s="113">
        <f>VLOOKUP(AB74,'MONEY WON'!$1:$1048576,2,FALSE)</f>
        <v>0</v>
      </c>
      <c r="AD74" s="45" t="s">
        <v>262</v>
      </c>
      <c r="AE74" s="113">
        <f>VLOOKUP(AD74,'MONEY WON'!$1:$1048576,2,FALSE)</f>
        <v>28000</v>
      </c>
      <c r="AF74" s="45" t="s">
        <v>247</v>
      </c>
      <c r="AG74" s="113">
        <f>VLOOKUP(AF74,'MONEY WON'!$1:$1048576,2,FALSE)</f>
        <v>135000</v>
      </c>
    </row>
    <row r="75" spans="1:33" x14ac:dyDescent="0.2">
      <c r="A75" s="34">
        <v>74</v>
      </c>
      <c r="B75" s="35" t="s">
        <v>275</v>
      </c>
      <c r="C75" s="108">
        <f>E75+G75+I75+K75+M75+O75+Q75+S75+U75+W75+Y75+AA75+AC75+AE75+AG75</f>
        <v>2191061</v>
      </c>
      <c r="D75" s="36" t="s">
        <v>31</v>
      </c>
      <c r="E75" s="37">
        <f>VLOOKUP(D75,'MONEY WON'!$1:$1048576,2,FALSE)</f>
        <v>37625</v>
      </c>
      <c r="F75" s="38" t="s">
        <v>73</v>
      </c>
      <c r="G75" s="37">
        <f>VLOOKUP(F75,'MONEY WON'!$1:$1048576,2,FALSE)</f>
        <v>35000</v>
      </c>
      <c r="H75" s="36" t="s">
        <v>67</v>
      </c>
      <c r="I75" s="37">
        <f>VLOOKUP(H75,'MONEY WON'!$1:$1048576,2,FALSE)</f>
        <v>1540000</v>
      </c>
      <c r="J75" s="39" t="s">
        <v>29</v>
      </c>
      <c r="K75" s="111">
        <f>VLOOKUP(J75,'MONEY WON'!$1:$1048576,2,FALSE)</f>
        <v>90136</v>
      </c>
      <c r="L75" s="40" t="s">
        <v>38</v>
      </c>
      <c r="M75" s="111">
        <f>VLOOKUP(L75,'MONEY WON'!$1:$1048576,2,FALSE)</f>
        <v>0</v>
      </c>
      <c r="N75" s="41" t="s">
        <v>192</v>
      </c>
      <c r="O75" s="111">
        <f>VLOOKUP(N75,'MONEY WON'!$1:$1048576,2,FALSE)</f>
        <v>0</v>
      </c>
      <c r="P75" s="42" t="s">
        <v>78</v>
      </c>
      <c r="Q75" s="115">
        <f>VLOOKUP(P75,'MONEY WON'!$1:$1048576,2,FALSE)</f>
        <v>33250</v>
      </c>
      <c r="R75" s="42" t="s">
        <v>57</v>
      </c>
      <c r="S75" s="115">
        <f>VLOOKUP(R75,'MONEY WON'!$1:$1048576,2,FALSE)</f>
        <v>33250</v>
      </c>
      <c r="T75" s="42" t="s">
        <v>204</v>
      </c>
      <c r="U75" s="115">
        <f>VLOOKUP(T75,'MONEY WON'!$1:$1048576,2,FALSE)</f>
        <v>46900</v>
      </c>
      <c r="V75" s="43" t="s">
        <v>220</v>
      </c>
      <c r="W75" s="117">
        <f>VLOOKUP(V75,'MONEY WON'!$1:$1048576,2,FALSE)</f>
        <v>0</v>
      </c>
      <c r="X75" s="44" t="s">
        <v>184</v>
      </c>
      <c r="Y75" s="117">
        <f>VLOOKUP(X75,'MONEY WON'!$1:$1048576,2,FALSE)</f>
        <v>28000</v>
      </c>
      <c r="Z75" s="44" t="s">
        <v>182</v>
      </c>
      <c r="AA75" s="117">
        <f>VLOOKUP(Z75,'MONEY WON'!$1:$1048576,2,FALSE)</f>
        <v>46900</v>
      </c>
      <c r="AB75" s="45" t="s">
        <v>254</v>
      </c>
      <c r="AC75" s="113">
        <f>VLOOKUP(AB75,'MONEY WON'!$1:$1048576,2,FALSE)</f>
        <v>0</v>
      </c>
      <c r="AD75" s="45" t="s">
        <v>247</v>
      </c>
      <c r="AE75" s="113">
        <f>VLOOKUP(AD75,'MONEY WON'!$1:$1048576,2,FALSE)</f>
        <v>135000</v>
      </c>
      <c r="AF75" s="45" t="s">
        <v>251</v>
      </c>
      <c r="AG75" s="113">
        <f>VLOOKUP(AF75,'MONEY WON'!$1:$1048576,2,FALSE)</f>
        <v>165000</v>
      </c>
    </row>
    <row r="76" spans="1:33" x14ac:dyDescent="0.2">
      <c r="A76" s="34">
        <v>75</v>
      </c>
      <c r="B76" s="35" t="s">
        <v>313</v>
      </c>
      <c r="C76" s="108">
        <f>E76+G76+I76+K76+M76+O76+Q76+S76+U76+W76+Y76+AA76+AC76+AE76+AG76</f>
        <v>2187672</v>
      </c>
      <c r="D76" s="36" t="s">
        <v>70</v>
      </c>
      <c r="E76" s="37">
        <f>VLOOKUP(D76,'MONEY WON'!$1:$1048576,2,FALSE)</f>
        <v>1540000</v>
      </c>
      <c r="F76" s="36" t="s">
        <v>54</v>
      </c>
      <c r="G76" s="37">
        <f>VLOOKUP(F76,'MONEY WON'!$1:$1048576,2,FALSE)</f>
        <v>26500</v>
      </c>
      <c r="H76" s="38" t="s">
        <v>48</v>
      </c>
      <c r="I76" s="37">
        <f>VLOOKUP(H76,'MONEY WON'!$1:$1048576,2,FALSE)</f>
        <v>214400</v>
      </c>
      <c r="J76" s="39" t="s">
        <v>40</v>
      </c>
      <c r="K76" s="111">
        <f>VLOOKUP(J76,'MONEY WON'!$1:$1048576,2,FALSE)</f>
        <v>90136</v>
      </c>
      <c r="L76" s="40" t="s">
        <v>38</v>
      </c>
      <c r="M76" s="111">
        <f>VLOOKUP(L76,'MONEY WON'!$1:$1048576,2,FALSE)</f>
        <v>0</v>
      </c>
      <c r="N76" s="41" t="s">
        <v>189</v>
      </c>
      <c r="O76" s="111">
        <f>VLOOKUP(N76,'MONEY WON'!$1:$1048576,2,FALSE)</f>
        <v>0</v>
      </c>
      <c r="P76" s="42" t="s">
        <v>203</v>
      </c>
      <c r="Q76" s="115">
        <f>VLOOKUP(P76,'MONEY WON'!$1:$1048576,2,FALSE)</f>
        <v>90136</v>
      </c>
      <c r="R76" s="42" t="s">
        <v>202</v>
      </c>
      <c r="S76" s="115">
        <f>VLOOKUP(R76,'MONEY WON'!$1:$1048576,2,FALSE)</f>
        <v>0</v>
      </c>
      <c r="T76" s="42" t="s">
        <v>51</v>
      </c>
      <c r="U76" s="115">
        <f>VLOOKUP(T76,'MONEY WON'!$1:$1048576,2,FALSE)</f>
        <v>0</v>
      </c>
      <c r="V76" s="43" t="s">
        <v>220</v>
      </c>
      <c r="W76" s="117">
        <f>VLOOKUP(V76,'MONEY WON'!$1:$1048576,2,FALSE)</f>
        <v>0</v>
      </c>
      <c r="X76" s="44" t="s">
        <v>97</v>
      </c>
      <c r="Y76" s="117">
        <f>VLOOKUP(X76,'MONEY WON'!$1:$1048576,2,FALSE)</f>
        <v>36000</v>
      </c>
      <c r="Z76" s="44" t="s">
        <v>216</v>
      </c>
      <c r="AA76" s="117">
        <f>VLOOKUP(Z76,'MONEY WON'!$1:$1048576,2,FALSE)</f>
        <v>0</v>
      </c>
      <c r="AB76" s="45" t="s">
        <v>249</v>
      </c>
      <c r="AC76" s="113">
        <f>VLOOKUP(AB76,'MONEY WON'!$1:$1048576,2,FALSE)</f>
        <v>25500</v>
      </c>
      <c r="AD76" s="45" t="s">
        <v>234</v>
      </c>
      <c r="AE76" s="113">
        <f>VLOOKUP(AD76,'MONEY WON'!$1:$1048576,2,FALSE)</f>
        <v>0</v>
      </c>
      <c r="AF76" s="45" t="s">
        <v>251</v>
      </c>
      <c r="AG76" s="113">
        <f>VLOOKUP(AF76,'MONEY WON'!$1:$1048576,2,FALSE)</f>
        <v>165000</v>
      </c>
    </row>
    <row r="77" spans="1:33" x14ac:dyDescent="0.2">
      <c r="A77" s="34">
        <v>76</v>
      </c>
      <c r="B77" s="35" t="s">
        <v>292</v>
      </c>
      <c r="C77" s="108">
        <f>E77+G77+I77+K77+M77+O77+Q77+S77+U77+W77+Y77+AA77+AC77+AE77+AG77</f>
        <v>2182030</v>
      </c>
      <c r="D77" s="36" t="s">
        <v>31</v>
      </c>
      <c r="E77" s="37">
        <f>VLOOKUP(D77,'MONEY WON'!$1:$1048576,2,FALSE)</f>
        <v>37625</v>
      </c>
      <c r="F77" s="38" t="s">
        <v>44</v>
      </c>
      <c r="G77" s="37">
        <f>VLOOKUP(F77,'MONEY WON'!$1:$1048576,2,FALSE)</f>
        <v>465000</v>
      </c>
      <c r="H77" s="38" t="s">
        <v>48</v>
      </c>
      <c r="I77" s="37">
        <f>VLOOKUP(H77,'MONEY WON'!$1:$1048576,2,FALSE)</f>
        <v>214400</v>
      </c>
      <c r="J77" s="39" t="s">
        <v>193</v>
      </c>
      <c r="K77" s="111">
        <f>VLOOKUP(J77,'MONEY WON'!$1:$1048576,2,FALSE)</f>
        <v>288333</v>
      </c>
      <c r="L77" s="40" t="s">
        <v>37</v>
      </c>
      <c r="M77" s="111">
        <f>VLOOKUP(L77,'MONEY WON'!$1:$1048576,2,FALSE)</f>
        <v>33250</v>
      </c>
      <c r="N77" s="41" t="s">
        <v>52</v>
      </c>
      <c r="O77" s="111">
        <f>VLOOKUP(N77,'MONEY WON'!$1:$1048576,2,FALSE)</f>
        <v>90136</v>
      </c>
      <c r="P77" s="42" t="s">
        <v>206</v>
      </c>
      <c r="Q77" s="115">
        <f>VLOOKUP(P77,'MONEY WON'!$1:$1048576,2,FALSE)</f>
        <v>720000</v>
      </c>
      <c r="R77" s="42" t="s">
        <v>57</v>
      </c>
      <c r="S77" s="115">
        <f>VLOOKUP(R77,'MONEY WON'!$1:$1048576,2,FALSE)</f>
        <v>33250</v>
      </c>
      <c r="T77" s="42" t="s">
        <v>51</v>
      </c>
      <c r="U77" s="115">
        <f>VLOOKUP(T77,'MONEY WON'!$1:$1048576,2,FALSE)</f>
        <v>0</v>
      </c>
      <c r="V77" s="43" t="s">
        <v>184</v>
      </c>
      <c r="W77" s="117">
        <f>VLOOKUP(V77,'MONEY WON'!$1:$1048576,2,FALSE)</f>
        <v>28000</v>
      </c>
      <c r="X77" s="44" t="s">
        <v>217</v>
      </c>
      <c r="Y77" s="117">
        <f>VLOOKUP(X77,'MONEY WON'!$1:$1048576,2,FALSE)</f>
        <v>46900</v>
      </c>
      <c r="Z77" s="44" t="s">
        <v>53</v>
      </c>
      <c r="AA77" s="117">
        <f>VLOOKUP(Z77,'MONEY WON'!$1:$1048576,2,FALSE)</f>
        <v>0</v>
      </c>
      <c r="AB77" s="45" t="s">
        <v>258</v>
      </c>
      <c r="AC77" s="113">
        <f>VLOOKUP(AB77,'MONEY WON'!$1:$1048576,2,FALSE)</f>
        <v>90136</v>
      </c>
      <c r="AD77" s="45" t="s">
        <v>247</v>
      </c>
      <c r="AE77" s="113">
        <f>VLOOKUP(AD77,'MONEY WON'!$1:$1048576,2,FALSE)</f>
        <v>135000</v>
      </c>
      <c r="AF77" s="45" t="s">
        <v>254</v>
      </c>
      <c r="AG77" s="113">
        <f>VLOOKUP(AF77,'MONEY WON'!$1:$1048576,2,FALSE)</f>
        <v>0</v>
      </c>
    </row>
    <row r="78" spans="1:33" x14ac:dyDescent="0.2">
      <c r="A78" s="34">
        <v>77</v>
      </c>
      <c r="B78" s="35" t="s">
        <v>171</v>
      </c>
      <c r="C78" s="108">
        <f>E78+G78+I78+K78+M78+O78+Q78+S78+U78+W78+Y78+AA78+AC78+AE78+AG78</f>
        <v>2155825</v>
      </c>
      <c r="D78" s="36" t="s">
        <v>69</v>
      </c>
      <c r="E78" s="37">
        <f>VLOOKUP(D78,'MONEY WON'!$1:$1048576,2,FALSE)</f>
        <v>135000</v>
      </c>
      <c r="F78" s="38" t="s">
        <v>70</v>
      </c>
      <c r="G78" s="37">
        <f>VLOOKUP(F78,'MONEY WON'!$1:$1048576,2,FALSE)</f>
        <v>1540000</v>
      </c>
      <c r="H78" s="38" t="s">
        <v>31</v>
      </c>
      <c r="I78" s="37">
        <f>VLOOKUP(H78,'MONEY WON'!$1:$1048576,2,FALSE)</f>
        <v>37625</v>
      </c>
      <c r="J78" s="39" t="s">
        <v>30</v>
      </c>
      <c r="K78" s="111">
        <f>VLOOKUP(J78,'MONEY WON'!$1:$1048576,2,FALSE)</f>
        <v>0</v>
      </c>
      <c r="L78" s="40" t="s">
        <v>46</v>
      </c>
      <c r="M78" s="111">
        <f>VLOOKUP(L78,'MONEY WON'!$1:$1048576,2,FALSE)</f>
        <v>214400</v>
      </c>
      <c r="N78" s="41" t="s">
        <v>189</v>
      </c>
      <c r="O78" s="111">
        <f>VLOOKUP(N78,'MONEY WON'!$1:$1048576,2,FALSE)</f>
        <v>0</v>
      </c>
      <c r="P78" s="42" t="s">
        <v>51</v>
      </c>
      <c r="Q78" s="115">
        <f>VLOOKUP(P78,'MONEY WON'!$1:$1048576,2,FALSE)</f>
        <v>0</v>
      </c>
      <c r="R78" s="42" t="s">
        <v>204</v>
      </c>
      <c r="S78" s="115">
        <f>VLOOKUP(R78,'MONEY WON'!$1:$1048576,2,FALSE)</f>
        <v>46900</v>
      </c>
      <c r="T78" s="42" t="s">
        <v>47</v>
      </c>
      <c r="U78" s="115">
        <f>VLOOKUP(T78,'MONEY WON'!$1:$1048576,2,FALSE)</f>
        <v>0</v>
      </c>
      <c r="V78" s="43" t="s">
        <v>220</v>
      </c>
      <c r="W78" s="117">
        <f>VLOOKUP(V78,'MONEY WON'!$1:$1048576,2,FALSE)</f>
        <v>0</v>
      </c>
      <c r="X78" s="44" t="s">
        <v>213</v>
      </c>
      <c r="Y78" s="117">
        <f>VLOOKUP(X78,'MONEY WON'!$1:$1048576,2,FALSE)</f>
        <v>0</v>
      </c>
      <c r="Z78" s="43" t="s">
        <v>182</v>
      </c>
      <c r="AA78" s="117">
        <f>VLOOKUP(Z78,'MONEY WON'!$1:$1048576,2,FALSE)</f>
        <v>46900</v>
      </c>
      <c r="AB78" s="45" t="s">
        <v>234</v>
      </c>
      <c r="AC78" s="113">
        <f>VLOOKUP(AB78,'MONEY WON'!$1:$1048576,2,FALSE)</f>
        <v>0</v>
      </c>
      <c r="AD78" s="45" t="s">
        <v>247</v>
      </c>
      <c r="AE78" s="113">
        <f>VLOOKUP(AD78,'MONEY WON'!$1:$1048576,2,FALSE)</f>
        <v>135000</v>
      </c>
      <c r="AF78" s="45" t="s">
        <v>254</v>
      </c>
      <c r="AG78" s="113">
        <f>VLOOKUP(AF78,'MONEY WON'!$1:$1048576,2,FALSE)</f>
        <v>0</v>
      </c>
    </row>
    <row r="79" spans="1:33" x14ac:dyDescent="0.2">
      <c r="A79" s="34">
        <v>78</v>
      </c>
      <c r="B79" s="35" t="s">
        <v>299</v>
      </c>
      <c r="C79" s="108">
        <f>E79+G79+I79+K79+M79+O79+Q79+S79+U79+W79+Y79+AA79+AC79+AE79+AG79</f>
        <v>2120775</v>
      </c>
      <c r="D79" s="36" t="s">
        <v>31</v>
      </c>
      <c r="E79" s="37">
        <f>VLOOKUP(D79,'MONEY WON'!$1:$1048576,2,FALSE)</f>
        <v>37625</v>
      </c>
      <c r="F79" s="38" t="s">
        <v>48</v>
      </c>
      <c r="G79" s="37">
        <f>VLOOKUP(F79,'MONEY WON'!$1:$1048576,2,FALSE)</f>
        <v>214400</v>
      </c>
      <c r="H79" s="38" t="s">
        <v>39</v>
      </c>
      <c r="I79" s="37">
        <f>VLOOKUP(H79,'MONEY WON'!$1:$1048576,2,FALSE)</f>
        <v>555000</v>
      </c>
      <c r="J79" s="39" t="s">
        <v>30</v>
      </c>
      <c r="K79" s="111">
        <f>VLOOKUP(J79,'MONEY WON'!$1:$1048576,2,FALSE)</f>
        <v>0</v>
      </c>
      <c r="L79" s="40" t="s">
        <v>59</v>
      </c>
      <c r="M79" s="111">
        <f>VLOOKUP(L79,'MONEY WON'!$1:$1048576,2,FALSE)</f>
        <v>720000</v>
      </c>
      <c r="N79" s="41" t="s">
        <v>62</v>
      </c>
      <c r="O79" s="111">
        <f>VLOOKUP(N79,'MONEY WON'!$1:$1048576,2,FALSE)</f>
        <v>0</v>
      </c>
      <c r="P79" s="42" t="s">
        <v>209</v>
      </c>
      <c r="Q79" s="115">
        <f>VLOOKUP(P79,'MONEY WON'!$1:$1048576,2,FALSE)</f>
        <v>26500</v>
      </c>
      <c r="R79" s="42" t="s">
        <v>208</v>
      </c>
      <c r="S79" s="115">
        <f>VLOOKUP(R79,'MONEY WON'!$1:$1048576,2,FALSE)</f>
        <v>31250</v>
      </c>
      <c r="T79" s="42" t="s">
        <v>51</v>
      </c>
      <c r="U79" s="115">
        <f>VLOOKUP(T79,'MONEY WON'!$1:$1048576,2,FALSE)</f>
        <v>0</v>
      </c>
      <c r="V79" s="43" t="s">
        <v>230</v>
      </c>
      <c r="W79" s="117">
        <f>VLOOKUP(V79,'MONEY WON'!$1:$1048576,2,FALSE)</f>
        <v>0</v>
      </c>
      <c r="X79" s="44" t="s">
        <v>213</v>
      </c>
      <c r="Y79" s="117">
        <f>VLOOKUP(X79,'MONEY WON'!$1:$1048576,2,FALSE)</f>
        <v>0</v>
      </c>
      <c r="Z79" s="44" t="s">
        <v>97</v>
      </c>
      <c r="AA79" s="117">
        <f>VLOOKUP(Z79,'MONEY WON'!$1:$1048576,2,FALSE)</f>
        <v>36000</v>
      </c>
      <c r="AB79" s="45" t="s">
        <v>234</v>
      </c>
      <c r="AC79" s="113">
        <f>VLOOKUP(AB79,'MONEY WON'!$1:$1048576,2,FALSE)</f>
        <v>0</v>
      </c>
      <c r="AD79" s="45" t="s">
        <v>247</v>
      </c>
      <c r="AE79" s="113">
        <f>VLOOKUP(AD79,'MONEY WON'!$1:$1048576,2,FALSE)</f>
        <v>135000</v>
      </c>
      <c r="AF79" s="45" t="s">
        <v>260</v>
      </c>
      <c r="AG79" s="113">
        <f>VLOOKUP(AF79,'MONEY WON'!$1:$1048576,2,FALSE)</f>
        <v>365000</v>
      </c>
    </row>
    <row r="80" spans="1:33" x14ac:dyDescent="0.2">
      <c r="A80" s="34">
        <v>79</v>
      </c>
      <c r="B80" s="35" t="s">
        <v>175</v>
      </c>
      <c r="C80" s="108">
        <f>E80+G80+I80+K80+M80+O80+Q80+S80+U80+W80+Y80+AA80+AC80+AE80+AG80</f>
        <v>2094047</v>
      </c>
      <c r="D80" s="36" t="s">
        <v>28</v>
      </c>
      <c r="E80" s="37">
        <f>VLOOKUP(D80,'MONEY WON'!$1:$1048576,2,FALSE)</f>
        <v>35000</v>
      </c>
      <c r="F80" s="38" t="s">
        <v>70</v>
      </c>
      <c r="G80" s="37">
        <f>VLOOKUP(F80,'MONEY WON'!$1:$1048576,2,FALSE)</f>
        <v>1540000</v>
      </c>
      <c r="H80" s="38" t="s">
        <v>31</v>
      </c>
      <c r="I80" s="37">
        <f>VLOOKUP(H80,'MONEY WON'!$1:$1048576,2,FALSE)</f>
        <v>37625</v>
      </c>
      <c r="J80" s="39" t="s">
        <v>29</v>
      </c>
      <c r="K80" s="111">
        <f>VLOOKUP(J80,'MONEY WON'!$1:$1048576,2,FALSE)</f>
        <v>90136</v>
      </c>
      <c r="L80" s="40" t="s">
        <v>30</v>
      </c>
      <c r="M80" s="111">
        <f>VLOOKUP(L80,'MONEY WON'!$1:$1048576,2,FALSE)</f>
        <v>0</v>
      </c>
      <c r="N80" s="41" t="s">
        <v>62</v>
      </c>
      <c r="O80" s="111">
        <f>VLOOKUP(N80,'MONEY WON'!$1:$1048576,2,FALSE)</f>
        <v>0</v>
      </c>
      <c r="P80" s="42" t="s">
        <v>203</v>
      </c>
      <c r="Q80" s="115">
        <f>VLOOKUP(P80,'MONEY WON'!$1:$1048576,2,FALSE)</f>
        <v>90136</v>
      </c>
      <c r="R80" s="42" t="s">
        <v>78</v>
      </c>
      <c r="S80" s="115">
        <f>VLOOKUP(R80,'MONEY WON'!$1:$1048576,2,FALSE)</f>
        <v>33250</v>
      </c>
      <c r="T80" s="42" t="s">
        <v>51</v>
      </c>
      <c r="U80" s="115">
        <f>VLOOKUP(T80,'MONEY WON'!$1:$1048576,2,FALSE)</f>
        <v>0</v>
      </c>
      <c r="V80" s="43" t="s">
        <v>88</v>
      </c>
      <c r="W80" s="117">
        <f>VLOOKUP(V80,'MONEY WON'!$1:$1048576,2,FALSE)</f>
        <v>46900</v>
      </c>
      <c r="X80" s="44" t="s">
        <v>53</v>
      </c>
      <c r="Y80" s="117">
        <f>VLOOKUP(X80,'MONEY WON'!$1:$1048576,2,FALSE)</f>
        <v>0</v>
      </c>
      <c r="Z80" s="44" t="s">
        <v>184</v>
      </c>
      <c r="AA80" s="117">
        <f>VLOOKUP(Z80,'MONEY WON'!$1:$1048576,2,FALSE)</f>
        <v>28000</v>
      </c>
      <c r="AB80" s="45" t="s">
        <v>254</v>
      </c>
      <c r="AC80" s="113">
        <f>VLOOKUP(AB80,'MONEY WON'!$1:$1048576,2,FALSE)</f>
        <v>0</v>
      </c>
      <c r="AD80" s="45" t="s">
        <v>251</v>
      </c>
      <c r="AE80" s="113">
        <f>VLOOKUP(AD80,'MONEY WON'!$1:$1048576,2,FALSE)</f>
        <v>165000</v>
      </c>
      <c r="AF80" s="45" t="s">
        <v>262</v>
      </c>
      <c r="AG80" s="113">
        <f>VLOOKUP(AF80,'MONEY WON'!$1:$1048576,2,FALSE)</f>
        <v>28000</v>
      </c>
    </row>
    <row r="81" spans="1:33" x14ac:dyDescent="0.2">
      <c r="A81" s="34">
        <v>80</v>
      </c>
      <c r="B81" s="35" t="s">
        <v>155</v>
      </c>
      <c r="C81" s="108">
        <f>E81+G81+I81+K81+M81+O81+Q81+S81+U81+W81+Y81+AA81+AC81+AE81+AG81</f>
        <v>2014458</v>
      </c>
      <c r="D81" s="36" t="s">
        <v>85</v>
      </c>
      <c r="E81" s="37">
        <f>VLOOKUP(D81,'MONEY WON'!$1:$1048576,2,FALSE)</f>
        <v>0</v>
      </c>
      <c r="F81" s="38" t="s">
        <v>48</v>
      </c>
      <c r="G81" s="37">
        <f>VLOOKUP(F81,'MONEY WON'!$1:$1048576,2,FALSE)</f>
        <v>214400</v>
      </c>
      <c r="H81" s="38" t="s">
        <v>39</v>
      </c>
      <c r="I81" s="37">
        <f>VLOOKUP(H81,'MONEY WON'!$1:$1048576,2,FALSE)</f>
        <v>555000</v>
      </c>
      <c r="J81" s="39" t="s">
        <v>29</v>
      </c>
      <c r="K81" s="111">
        <f>VLOOKUP(J81,'MONEY WON'!$1:$1048576,2,FALSE)</f>
        <v>90136</v>
      </c>
      <c r="L81" s="39" t="s">
        <v>45</v>
      </c>
      <c r="M81" s="111">
        <f>VLOOKUP(L81,'MONEY WON'!$1:$1048576,2,FALSE)</f>
        <v>365000</v>
      </c>
      <c r="N81" s="41" t="s">
        <v>52</v>
      </c>
      <c r="O81" s="111">
        <f>VLOOKUP(N81,'MONEY WON'!$1:$1048576,2,FALSE)</f>
        <v>90136</v>
      </c>
      <c r="P81" s="42" t="s">
        <v>74</v>
      </c>
      <c r="Q81" s="115">
        <f>VLOOKUP(P81,'MONEY WON'!$1:$1048576,2,FALSE)</f>
        <v>0</v>
      </c>
      <c r="R81" s="42" t="s">
        <v>78</v>
      </c>
      <c r="S81" s="115">
        <f>VLOOKUP(R81,'MONEY WON'!$1:$1048576,2,FALSE)</f>
        <v>33250</v>
      </c>
      <c r="T81" s="42" t="s">
        <v>179</v>
      </c>
      <c r="U81" s="115">
        <f>VLOOKUP(T81,'MONEY WON'!$1:$1048576,2,FALSE)</f>
        <v>0</v>
      </c>
      <c r="V81" s="43" t="s">
        <v>216</v>
      </c>
      <c r="W81" s="117">
        <f>VLOOKUP(V81,'MONEY WON'!$1:$1048576,2,FALSE)</f>
        <v>0</v>
      </c>
      <c r="X81" s="44" t="s">
        <v>231</v>
      </c>
      <c r="Y81" s="117">
        <f>VLOOKUP(X81,'MONEY WON'!$1:$1048576,2,FALSE)</f>
        <v>46900</v>
      </c>
      <c r="Z81" s="44" t="s">
        <v>224</v>
      </c>
      <c r="AA81" s="117">
        <f>VLOOKUP(Z81,'MONEY WON'!$1:$1048576,2,FALSE)</f>
        <v>29500</v>
      </c>
      <c r="AB81" s="45" t="s">
        <v>258</v>
      </c>
      <c r="AC81" s="113">
        <f>VLOOKUP(AB81,'MONEY WON'!$1:$1048576,2,FALSE)</f>
        <v>90136</v>
      </c>
      <c r="AD81" s="45" t="s">
        <v>247</v>
      </c>
      <c r="AE81" s="113">
        <f>VLOOKUP(AD81,'MONEY WON'!$1:$1048576,2,FALSE)</f>
        <v>135000</v>
      </c>
      <c r="AF81" s="45" t="s">
        <v>260</v>
      </c>
      <c r="AG81" s="113">
        <f>VLOOKUP(AF81,'MONEY WON'!$1:$1048576,2,FALSE)</f>
        <v>365000</v>
      </c>
    </row>
    <row r="82" spans="1:33" x14ac:dyDescent="0.2">
      <c r="A82" s="34">
        <v>81</v>
      </c>
      <c r="B82" s="35" t="s">
        <v>267</v>
      </c>
      <c r="C82" s="108">
        <f>E82+G82+I82+K82+M82+O82+Q82+S82+U82+W82+Y82+AA82+AC82+AE82+AG82</f>
        <v>1975800</v>
      </c>
      <c r="D82" s="36" t="s">
        <v>34</v>
      </c>
      <c r="E82" s="37">
        <f>VLOOKUP(D82,'MONEY WON'!$1:$1048576,2,FALSE)</f>
        <v>29500</v>
      </c>
      <c r="F82" s="38" t="s">
        <v>50</v>
      </c>
      <c r="G82" s="37">
        <f>VLOOKUP(F82,'MONEY WON'!$1:$1048576,2,FALSE)</f>
        <v>465000</v>
      </c>
      <c r="H82" s="38" t="s">
        <v>39</v>
      </c>
      <c r="I82" s="37">
        <f>VLOOKUP(H82,'MONEY WON'!$1:$1048576,2,FALSE)</f>
        <v>555000</v>
      </c>
      <c r="J82" s="39" t="s">
        <v>35</v>
      </c>
      <c r="K82" s="111">
        <f>VLOOKUP(J82,'MONEY WON'!$1:$1048576,2,FALSE)</f>
        <v>214400</v>
      </c>
      <c r="L82" s="40" t="s">
        <v>38</v>
      </c>
      <c r="M82" s="111">
        <f>VLOOKUP(L82,'MONEY WON'!$1:$1048576,2,FALSE)</f>
        <v>0</v>
      </c>
      <c r="N82" s="41" t="s">
        <v>62</v>
      </c>
      <c r="O82" s="111">
        <f>VLOOKUP(N82,'MONEY WON'!$1:$1048576,2,FALSE)</f>
        <v>0</v>
      </c>
      <c r="P82" s="42" t="s">
        <v>51</v>
      </c>
      <c r="Q82" s="115">
        <f>VLOOKUP(P82,'MONEY WON'!$1:$1048576,2,FALSE)</f>
        <v>0</v>
      </c>
      <c r="R82" s="42" t="s">
        <v>63</v>
      </c>
      <c r="S82" s="115">
        <f>VLOOKUP(R82,'MONEY WON'!$1:$1048576,2,FALSE)</f>
        <v>0</v>
      </c>
      <c r="T82" s="42" t="s">
        <v>202</v>
      </c>
      <c r="U82" s="115">
        <f>VLOOKUP(T82,'MONEY WON'!$1:$1048576,2,FALSE)</f>
        <v>0</v>
      </c>
      <c r="V82" s="43" t="s">
        <v>88</v>
      </c>
      <c r="W82" s="117">
        <f>VLOOKUP(V82,'MONEY WON'!$1:$1048576,2,FALSE)</f>
        <v>46900</v>
      </c>
      <c r="X82" s="44" t="s">
        <v>226</v>
      </c>
      <c r="Y82" s="117">
        <f>VLOOKUP(X82,'MONEY WON'!$1:$1048576,2,FALSE)</f>
        <v>0</v>
      </c>
      <c r="Z82" s="44" t="s">
        <v>216</v>
      </c>
      <c r="AA82" s="117">
        <f>VLOOKUP(Z82,'MONEY WON'!$1:$1048576,2,FALSE)</f>
        <v>0</v>
      </c>
      <c r="AB82" s="45" t="s">
        <v>247</v>
      </c>
      <c r="AC82" s="113">
        <f>VLOOKUP(AB82,'MONEY WON'!$1:$1048576,2,FALSE)</f>
        <v>135000</v>
      </c>
      <c r="AD82" s="45" t="s">
        <v>251</v>
      </c>
      <c r="AE82" s="113">
        <f>VLOOKUP(AD82,'MONEY WON'!$1:$1048576,2,FALSE)</f>
        <v>165000</v>
      </c>
      <c r="AF82" s="45" t="s">
        <v>260</v>
      </c>
      <c r="AG82" s="113">
        <f>VLOOKUP(AF82,'MONEY WON'!$1:$1048576,2,FALSE)</f>
        <v>365000</v>
      </c>
    </row>
    <row r="83" spans="1:33" x14ac:dyDescent="0.2">
      <c r="A83" s="34">
        <v>82</v>
      </c>
      <c r="B83" s="35" t="s">
        <v>306</v>
      </c>
      <c r="C83" s="108">
        <f>E83+G83+I83+K83+M83+O83+Q83+S83+U83+W83+Y83+AA83+AC83+AE83+AG83</f>
        <v>1962311</v>
      </c>
      <c r="D83" s="36" t="s">
        <v>70</v>
      </c>
      <c r="E83" s="37">
        <f>VLOOKUP(D83,'MONEY WON'!$1:$1048576,2,FALSE)</f>
        <v>1540000</v>
      </c>
      <c r="F83" s="38" t="s">
        <v>31</v>
      </c>
      <c r="G83" s="37">
        <f>VLOOKUP(F83,'MONEY WON'!$1:$1048576,2,FALSE)</f>
        <v>37625</v>
      </c>
      <c r="H83" s="38" t="s">
        <v>48</v>
      </c>
      <c r="I83" s="37">
        <f>VLOOKUP(H83,'MONEY WON'!$1:$1048576,2,FALSE)</f>
        <v>214400</v>
      </c>
      <c r="J83" s="39" t="s">
        <v>40</v>
      </c>
      <c r="K83" s="111">
        <f>VLOOKUP(J83,'MONEY WON'!$1:$1048576,2,FALSE)</f>
        <v>90136</v>
      </c>
      <c r="L83" s="40" t="s">
        <v>30</v>
      </c>
      <c r="M83" s="111">
        <f>VLOOKUP(L83,'MONEY WON'!$1:$1048576,2,FALSE)</f>
        <v>0</v>
      </c>
      <c r="N83" s="41" t="s">
        <v>190</v>
      </c>
      <c r="O83" s="111">
        <f>VLOOKUP(N83,'MONEY WON'!$1:$1048576,2,FALSE)</f>
        <v>46900</v>
      </c>
      <c r="P83" s="42" t="s">
        <v>74</v>
      </c>
      <c r="Q83" s="115">
        <f>VLOOKUP(P83,'MONEY WON'!$1:$1048576,2,FALSE)</f>
        <v>0</v>
      </c>
      <c r="R83" s="42" t="s">
        <v>78</v>
      </c>
      <c r="S83" s="115">
        <f>VLOOKUP(R83,'MONEY WON'!$1:$1048576,2,FALSE)</f>
        <v>33250</v>
      </c>
      <c r="T83" s="42" t="s">
        <v>55</v>
      </c>
      <c r="U83" s="115">
        <f>VLOOKUP(T83,'MONEY WON'!$1:$1048576,2,FALSE)</f>
        <v>0</v>
      </c>
      <c r="V83" s="43" t="s">
        <v>226</v>
      </c>
      <c r="W83" s="117">
        <f>VLOOKUP(V83,'MONEY WON'!$1:$1048576,2,FALSE)</f>
        <v>0</v>
      </c>
      <c r="X83" s="44" t="s">
        <v>180</v>
      </c>
      <c r="Y83" s="117">
        <f>VLOOKUP(X83,'MONEY WON'!$1:$1048576,2,FALSE)</f>
        <v>0</v>
      </c>
      <c r="Z83" s="44" t="s">
        <v>99</v>
      </c>
      <c r="AA83" s="117">
        <f>VLOOKUP(Z83,'MONEY WON'!$1:$1048576,2,FALSE)</f>
        <v>0</v>
      </c>
      <c r="AB83" s="45" t="s">
        <v>234</v>
      </c>
      <c r="AC83" s="113">
        <f>VLOOKUP(AB83,'MONEY WON'!$1:$1048576,2,FALSE)</f>
        <v>0</v>
      </c>
      <c r="AD83" s="45" t="s">
        <v>241</v>
      </c>
      <c r="AE83" s="113">
        <f>VLOOKUP(AD83,'MONEY WON'!$1:$1048576,2,FALSE)</f>
        <v>0</v>
      </c>
      <c r="AF83" s="45" t="s">
        <v>254</v>
      </c>
      <c r="AG83" s="113">
        <f>VLOOKUP(AF83,'MONEY WON'!$1:$1048576,2,FALSE)</f>
        <v>0</v>
      </c>
    </row>
    <row r="84" spans="1:33" x14ac:dyDescent="0.2">
      <c r="A84" s="34">
        <v>83</v>
      </c>
      <c r="B84" s="35" t="s">
        <v>282</v>
      </c>
      <c r="C84" s="108">
        <f>E84+G84+I84+K84+M84+O84+Q84+S84+U84+W84+Y84+AA84+AC84+AE84+AG84</f>
        <v>1955586</v>
      </c>
      <c r="D84" s="36" t="s">
        <v>31</v>
      </c>
      <c r="E84" s="37">
        <f>VLOOKUP(D84,'MONEY WON'!$1:$1048576,2,FALSE)</f>
        <v>37625</v>
      </c>
      <c r="F84" s="38" t="s">
        <v>48</v>
      </c>
      <c r="G84" s="37">
        <f>VLOOKUP(F84,'MONEY WON'!$1:$1048576,2,FALSE)</f>
        <v>214400</v>
      </c>
      <c r="H84" s="38" t="s">
        <v>34</v>
      </c>
      <c r="I84" s="37">
        <f>VLOOKUP(H84,'MONEY WON'!$1:$1048576,2,FALSE)</f>
        <v>29500</v>
      </c>
      <c r="J84" s="39" t="s">
        <v>64</v>
      </c>
      <c r="K84" s="111">
        <f>VLOOKUP(J84,'MONEY WON'!$1:$1048576,2,FALSE)</f>
        <v>365000</v>
      </c>
      <c r="L84" s="40" t="s">
        <v>38</v>
      </c>
      <c r="M84" s="111">
        <f>VLOOKUP(L84,'MONEY WON'!$1:$1048576,2,FALSE)</f>
        <v>0</v>
      </c>
      <c r="N84" s="41" t="s">
        <v>35</v>
      </c>
      <c r="O84" s="111">
        <f>VLOOKUP(N84,'MONEY WON'!$1:$1048576,2,FALSE)</f>
        <v>214400</v>
      </c>
      <c r="P84" s="42" t="s">
        <v>203</v>
      </c>
      <c r="Q84" s="115">
        <f>VLOOKUP(P84,'MONEY WON'!$1:$1048576,2,FALSE)</f>
        <v>90136</v>
      </c>
      <c r="R84" s="42" t="s">
        <v>75</v>
      </c>
      <c r="S84" s="115">
        <f>VLOOKUP(R84,'MONEY WON'!$1:$1048576,2,FALSE)</f>
        <v>555000</v>
      </c>
      <c r="T84" s="42" t="s">
        <v>51</v>
      </c>
      <c r="U84" s="115">
        <f>VLOOKUP(T84,'MONEY WON'!$1:$1048576,2,FALSE)</f>
        <v>0</v>
      </c>
      <c r="V84" s="43" t="s">
        <v>88</v>
      </c>
      <c r="W84" s="117">
        <f>VLOOKUP(V84,'MONEY WON'!$1:$1048576,2,FALSE)</f>
        <v>46900</v>
      </c>
      <c r="X84" s="44" t="s">
        <v>53</v>
      </c>
      <c r="Y84" s="117">
        <f>VLOOKUP(X84,'MONEY WON'!$1:$1048576,2,FALSE)</f>
        <v>0</v>
      </c>
      <c r="Z84" s="44" t="s">
        <v>229</v>
      </c>
      <c r="AA84" s="117">
        <f>VLOOKUP(Z84,'MONEY WON'!$1:$1048576,2,FALSE)</f>
        <v>37625</v>
      </c>
      <c r="AB84" s="45" t="s">
        <v>234</v>
      </c>
      <c r="AC84" s="113">
        <f>VLOOKUP(AB84,'MONEY WON'!$1:$1048576,2,FALSE)</f>
        <v>0</v>
      </c>
      <c r="AD84" s="45" t="s">
        <v>260</v>
      </c>
      <c r="AE84" s="113">
        <f>VLOOKUP(AD84,'MONEY WON'!$1:$1048576,2,FALSE)</f>
        <v>365000</v>
      </c>
      <c r="AF84" s="45" t="s">
        <v>186</v>
      </c>
      <c r="AG84" s="113">
        <f>VLOOKUP(AF84,'MONEY WON'!$1:$1048576,2,FALSE)</f>
        <v>0</v>
      </c>
    </row>
    <row r="85" spans="1:33" x14ac:dyDescent="0.2">
      <c r="A85" s="34">
        <v>84</v>
      </c>
      <c r="B85" s="35" t="s">
        <v>294</v>
      </c>
      <c r="C85" s="108">
        <f>E85+G85+I85+K85+M85+O85+Q85+S85+U85+W85+Y85+AA85+AC85+AE85+AG85</f>
        <v>1935800</v>
      </c>
      <c r="D85" s="36" t="s">
        <v>85</v>
      </c>
      <c r="E85" s="37">
        <f>VLOOKUP(D85,'MONEY WON'!$1:$1048576,2,FALSE)</f>
        <v>0</v>
      </c>
      <c r="F85" s="38" t="s">
        <v>73</v>
      </c>
      <c r="G85" s="37">
        <f>VLOOKUP(F85,'MONEY WON'!$1:$1048576,2,FALSE)</f>
        <v>35000</v>
      </c>
      <c r="H85" s="38" t="s">
        <v>54</v>
      </c>
      <c r="I85" s="37">
        <f>VLOOKUP(H85,'MONEY WON'!$1:$1048576,2,FALSE)</f>
        <v>26500</v>
      </c>
      <c r="J85" s="39" t="s">
        <v>45</v>
      </c>
      <c r="K85" s="111">
        <f>VLOOKUP(J85,'MONEY WON'!$1:$1048576,2,FALSE)</f>
        <v>365000</v>
      </c>
      <c r="L85" s="40" t="s">
        <v>101</v>
      </c>
      <c r="M85" s="111">
        <f>VLOOKUP(L85,'MONEY WON'!$1:$1048576,2,FALSE)</f>
        <v>214400</v>
      </c>
      <c r="N85" s="41" t="s">
        <v>62</v>
      </c>
      <c r="O85" s="111">
        <f>VLOOKUP(N85,'MONEY WON'!$1:$1048576,2,FALSE)</f>
        <v>0</v>
      </c>
      <c r="P85" s="42" t="s">
        <v>77</v>
      </c>
      <c r="Q85" s="115">
        <f>VLOOKUP(P85,'MONEY WON'!$1:$1048576,2,FALSE)</f>
        <v>46900</v>
      </c>
      <c r="R85" s="42" t="s">
        <v>200</v>
      </c>
      <c r="S85" s="115">
        <f>VLOOKUP(R85,'MONEY WON'!$1:$1048576,2,FALSE)</f>
        <v>720000</v>
      </c>
      <c r="T85" s="42" t="s">
        <v>51</v>
      </c>
      <c r="U85" s="115">
        <f>VLOOKUP(T85,'MONEY WON'!$1:$1048576,2,FALSE)</f>
        <v>0</v>
      </c>
      <c r="V85" s="43" t="s">
        <v>220</v>
      </c>
      <c r="W85" s="117">
        <f>VLOOKUP(V85,'MONEY WON'!$1:$1048576,2,FALSE)</f>
        <v>0</v>
      </c>
      <c r="X85" s="44" t="s">
        <v>221</v>
      </c>
      <c r="Y85" s="117">
        <f>VLOOKUP(X85,'MONEY WON'!$1:$1048576,2,FALSE)</f>
        <v>0</v>
      </c>
      <c r="Z85" s="44" t="s">
        <v>219</v>
      </c>
      <c r="AA85" s="117">
        <f>VLOOKUP(Z85,'MONEY WON'!$1:$1048576,2,FALSE)</f>
        <v>135000</v>
      </c>
      <c r="AB85" s="45" t="s">
        <v>234</v>
      </c>
      <c r="AC85" s="113">
        <f>VLOOKUP(AB85,'MONEY WON'!$1:$1048576,2,FALSE)</f>
        <v>0</v>
      </c>
      <c r="AD85" s="45" t="s">
        <v>260</v>
      </c>
      <c r="AE85" s="113">
        <f>VLOOKUP(AD85,'MONEY WON'!$1:$1048576,2,FALSE)</f>
        <v>365000</v>
      </c>
      <c r="AF85" s="45" t="s">
        <v>262</v>
      </c>
      <c r="AG85" s="113">
        <f>VLOOKUP(AF85,'MONEY WON'!$1:$1048576,2,FALSE)</f>
        <v>28000</v>
      </c>
    </row>
    <row r="86" spans="1:33" x14ac:dyDescent="0.2">
      <c r="A86" s="34">
        <v>85</v>
      </c>
      <c r="B86" s="35" t="s">
        <v>288</v>
      </c>
      <c r="C86" s="108">
        <f>E86+G86+I86+K86+M86+O86+Q86+S86+U86+W86+Y86+AA86+AC86+AE86+AG86</f>
        <v>1917419</v>
      </c>
      <c r="D86" s="36" t="s">
        <v>85</v>
      </c>
      <c r="E86" s="37">
        <f>VLOOKUP(D86,'MONEY WON'!$1:$1048576,2,FALSE)</f>
        <v>0</v>
      </c>
      <c r="F86" s="38" t="s">
        <v>50</v>
      </c>
      <c r="G86" s="37">
        <f>VLOOKUP(F86,'MONEY WON'!$1:$1048576,2,FALSE)</f>
        <v>465000</v>
      </c>
      <c r="H86" s="38" t="s">
        <v>31</v>
      </c>
      <c r="I86" s="37">
        <f>VLOOKUP(H86,'MONEY WON'!$1:$1048576,2,FALSE)</f>
        <v>37625</v>
      </c>
      <c r="J86" s="39" t="s">
        <v>33</v>
      </c>
      <c r="K86" s="111">
        <f>VLOOKUP(J86,'MONEY WON'!$1:$1048576,2,FALSE)</f>
        <v>465000</v>
      </c>
      <c r="L86" s="40" t="s">
        <v>193</v>
      </c>
      <c r="M86" s="111">
        <f>VLOOKUP(L86,'MONEY WON'!$1:$1048576,2,FALSE)</f>
        <v>288333</v>
      </c>
      <c r="N86" s="41" t="s">
        <v>45</v>
      </c>
      <c r="O86" s="111">
        <f>VLOOKUP(N86,'MONEY WON'!$1:$1048576,2,FALSE)</f>
        <v>365000</v>
      </c>
      <c r="P86" s="42" t="s">
        <v>77</v>
      </c>
      <c r="Q86" s="115">
        <f>VLOOKUP(P86,'MONEY WON'!$1:$1048576,2,FALSE)</f>
        <v>46900</v>
      </c>
      <c r="R86" s="42" t="s">
        <v>210</v>
      </c>
      <c r="S86" s="115">
        <f>VLOOKUP(R86,'MONEY WON'!$1:$1048576,2,FALSE)</f>
        <v>0</v>
      </c>
      <c r="T86" s="42" t="s">
        <v>196</v>
      </c>
      <c r="U86" s="115">
        <f>VLOOKUP(T86,'MONEY WON'!$1:$1048576,2,FALSE)</f>
        <v>46900</v>
      </c>
      <c r="V86" s="43" t="s">
        <v>212</v>
      </c>
      <c r="W86" s="117">
        <f>VLOOKUP(V86,'MONEY WON'!$1:$1048576,2,FALSE)</f>
        <v>0</v>
      </c>
      <c r="X86" s="43" t="s">
        <v>231</v>
      </c>
      <c r="Y86" s="117">
        <f>VLOOKUP(X86,'MONEY WON'!$1:$1048576,2,FALSE)</f>
        <v>46900</v>
      </c>
      <c r="Z86" s="44" t="s">
        <v>229</v>
      </c>
      <c r="AA86" s="117">
        <f>VLOOKUP(Z86,'MONEY WON'!$1:$1048576,2,FALSE)</f>
        <v>37625</v>
      </c>
      <c r="AB86" s="45" t="s">
        <v>258</v>
      </c>
      <c r="AC86" s="113">
        <f>VLOOKUP(AB86,'MONEY WON'!$1:$1048576,2,FALSE)</f>
        <v>90136</v>
      </c>
      <c r="AD86" s="45" t="s">
        <v>254</v>
      </c>
      <c r="AE86" s="113">
        <f>VLOOKUP(AD86,'MONEY WON'!$1:$1048576,2,FALSE)</f>
        <v>0</v>
      </c>
      <c r="AF86" s="45" t="s">
        <v>262</v>
      </c>
      <c r="AG86" s="113">
        <f>VLOOKUP(AF86,'MONEY WON'!$1:$1048576,2,FALSE)</f>
        <v>28000</v>
      </c>
    </row>
    <row r="87" spans="1:33" x14ac:dyDescent="0.2">
      <c r="A87" s="34">
        <v>86</v>
      </c>
      <c r="B87" s="35" t="s">
        <v>130</v>
      </c>
      <c r="C87" s="108">
        <f>E87+G87+I87+K87+M87+O87+Q87+S87+U87+W87+Y87+AA87+AC87+AE87+AG87</f>
        <v>1805661</v>
      </c>
      <c r="D87" s="36" t="s">
        <v>85</v>
      </c>
      <c r="E87" s="37">
        <f>VLOOKUP(D87,'MONEY WON'!$1:$1048576,2,FALSE)</f>
        <v>0</v>
      </c>
      <c r="F87" s="38" t="s">
        <v>70</v>
      </c>
      <c r="G87" s="37">
        <f>VLOOKUP(F87,'MONEY WON'!$1:$1048576,2,FALSE)</f>
        <v>1540000</v>
      </c>
      <c r="H87" s="38" t="s">
        <v>31</v>
      </c>
      <c r="I87" s="37">
        <f>VLOOKUP(H87,'MONEY WON'!$1:$1048576,2,FALSE)</f>
        <v>37625</v>
      </c>
      <c r="J87" s="39" t="s">
        <v>30</v>
      </c>
      <c r="K87" s="111">
        <f>VLOOKUP(J87,'MONEY WON'!$1:$1048576,2,FALSE)</f>
        <v>0</v>
      </c>
      <c r="L87" s="40" t="s">
        <v>194</v>
      </c>
      <c r="M87" s="111">
        <f>VLOOKUP(L87,'MONEY WON'!$1:$1048576,2,FALSE)</f>
        <v>0</v>
      </c>
      <c r="N87" s="41" t="s">
        <v>76</v>
      </c>
      <c r="O87" s="111">
        <f>VLOOKUP(N87,'MONEY WON'!$1:$1048576,2,FALSE)</f>
        <v>0</v>
      </c>
      <c r="P87" s="42" t="s">
        <v>209</v>
      </c>
      <c r="Q87" s="115">
        <f>VLOOKUP(P87,'MONEY WON'!$1:$1048576,2,FALSE)</f>
        <v>26500</v>
      </c>
      <c r="R87" s="42" t="s">
        <v>208</v>
      </c>
      <c r="S87" s="115">
        <f>VLOOKUP(R87,'MONEY WON'!$1:$1048576,2,FALSE)</f>
        <v>31250</v>
      </c>
      <c r="T87" s="42" t="s">
        <v>57</v>
      </c>
      <c r="U87" s="115">
        <f>VLOOKUP(T87,'MONEY WON'!$1:$1048576,2,FALSE)</f>
        <v>33250</v>
      </c>
      <c r="V87" s="43" t="s">
        <v>220</v>
      </c>
      <c r="W87" s="117">
        <f>VLOOKUP(V87,'MONEY WON'!$1:$1048576,2,FALSE)</f>
        <v>0</v>
      </c>
      <c r="X87" s="44" t="s">
        <v>226</v>
      </c>
      <c r="Y87" s="117">
        <f>VLOOKUP(X87,'MONEY WON'!$1:$1048576,2,FALSE)</f>
        <v>0</v>
      </c>
      <c r="Z87" s="44" t="s">
        <v>182</v>
      </c>
      <c r="AA87" s="117">
        <f>VLOOKUP(Z87,'MONEY WON'!$1:$1048576,2,FALSE)</f>
        <v>46900</v>
      </c>
      <c r="AB87" s="45" t="s">
        <v>258</v>
      </c>
      <c r="AC87" s="113">
        <f>VLOOKUP(AB87,'MONEY WON'!$1:$1048576,2,FALSE)</f>
        <v>90136</v>
      </c>
      <c r="AD87" s="45" t="s">
        <v>234</v>
      </c>
      <c r="AE87" s="113">
        <f>VLOOKUP(AD87,'MONEY WON'!$1:$1048576,2,FALSE)</f>
        <v>0</v>
      </c>
      <c r="AF87" s="45" t="s">
        <v>254</v>
      </c>
      <c r="AG87" s="113">
        <f>VLOOKUP(AF87,'MONEY WON'!$1:$1048576,2,FALSE)</f>
        <v>0</v>
      </c>
    </row>
    <row r="88" spans="1:33" x14ac:dyDescent="0.2">
      <c r="A88" s="34">
        <v>87</v>
      </c>
      <c r="B88" s="35" t="s">
        <v>297</v>
      </c>
      <c r="C88" s="108">
        <f>E88+G88+I88+K88+M88+O88+Q88+S88+U88+W88+Y88+AA88+AC88+AE88+AG88</f>
        <v>1704758</v>
      </c>
      <c r="D88" s="36" t="s">
        <v>31</v>
      </c>
      <c r="E88" s="37">
        <f>VLOOKUP(D88,'MONEY WON'!$1:$1048576,2,FALSE)</f>
        <v>37625</v>
      </c>
      <c r="F88" s="38" t="s">
        <v>48</v>
      </c>
      <c r="G88" s="37">
        <f>VLOOKUP(F88,'MONEY WON'!$1:$1048576,2,FALSE)</f>
        <v>214400</v>
      </c>
      <c r="H88" s="38" t="s">
        <v>39</v>
      </c>
      <c r="I88" s="37">
        <f>VLOOKUP(H88,'MONEY WON'!$1:$1048576,2,FALSE)</f>
        <v>555000</v>
      </c>
      <c r="J88" s="39" t="s">
        <v>30</v>
      </c>
      <c r="K88" s="111">
        <f>VLOOKUP(J88,'MONEY WON'!$1:$1048576,2,FALSE)</f>
        <v>0</v>
      </c>
      <c r="L88" s="40" t="s">
        <v>193</v>
      </c>
      <c r="M88" s="111">
        <f>VLOOKUP(L88,'MONEY WON'!$1:$1048576,2,FALSE)</f>
        <v>288333</v>
      </c>
      <c r="N88" s="41" t="s">
        <v>62</v>
      </c>
      <c r="O88" s="111">
        <f>VLOOKUP(N88,'MONEY WON'!$1:$1048576,2,FALSE)</f>
        <v>0</v>
      </c>
      <c r="P88" s="42" t="s">
        <v>209</v>
      </c>
      <c r="Q88" s="115">
        <f>VLOOKUP(P88,'MONEY WON'!$1:$1048576,2,FALSE)</f>
        <v>26500</v>
      </c>
      <c r="R88" s="42" t="s">
        <v>196</v>
      </c>
      <c r="S88" s="115">
        <f>VLOOKUP(R88,'MONEY WON'!$1:$1048576,2,FALSE)</f>
        <v>46900</v>
      </c>
      <c r="T88" s="42" t="s">
        <v>51</v>
      </c>
      <c r="U88" s="115">
        <f>VLOOKUP(T88,'MONEY WON'!$1:$1048576,2,FALSE)</f>
        <v>0</v>
      </c>
      <c r="V88" s="43" t="s">
        <v>230</v>
      </c>
      <c r="W88" s="117">
        <f>VLOOKUP(V88,'MONEY WON'!$1:$1048576,2,FALSE)</f>
        <v>0</v>
      </c>
      <c r="X88" s="44" t="s">
        <v>97</v>
      </c>
      <c r="Y88" s="117">
        <f>VLOOKUP(X88,'MONEY WON'!$1:$1048576,2,FALSE)</f>
        <v>36000</v>
      </c>
      <c r="Z88" s="44" t="s">
        <v>99</v>
      </c>
      <c r="AA88" s="117">
        <f>VLOOKUP(Z88,'MONEY WON'!$1:$1048576,2,FALSE)</f>
        <v>0</v>
      </c>
      <c r="AB88" s="45" t="s">
        <v>234</v>
      </c>
      <c r="AC88" s="113">
        <f>VLOOKUP(AB88,'MONEY WON'!$1:$1048576,2,FALSE)</f>
        <v>0</v>
      </c>
      <c r="AD88" s="45" t="s">
        <v>247</v>
      </c>
      <c r="AE88" s="113">
        <f>VLOOKUP(AD88,'MONEY WON'!$1:$1048576,2,FALSE)</f>
        <v>135000</v>
      </c>
      <c r="AF88" s="45" t="s">
        <v>260</v>
      </c>
      <c r="AG88" s="113">
        <f>VLOOKUP(AF88,'MONEY WON'!$1:$1048576,2,FALSE)</f>
        <v>365000</v>
      </c>
    </row>
    <row r="89" spans="1:33" x14ac:dyDescent="0.2">
      <c r="A89" s="34">
        <v>88</v>
      </c>
      <c r="B89" s="35" t="s">
        <v>295</v>
      </c>
      <c r="C89" s="108">
        <f>E89+G89+I89+K89+M89+O89+Q89+S89+U89+W89+Y89+AA89+AC89+AE89+AG89</f>
        <v>1653058</v>
      </c>
      <c r="D89" s="36" t="s">
        <v>54</v>
      </c>
      <c r="E89" s="37">
        <f>VLOOKUP(D89,'MONEY WON'!$1:$1048576,2,FALSE)</f>
        <v>26500</v>
      </c>
      <c r="F89" s="38" t="s">
        <v>31</v>
      </c>
      <c r="G89" s="37">
        <f>VLOOKUP(F89,'MONEY WON'!$1:$1048576,2,FALSE)</f>
        <v>37625</v>
      </c>
      <c r="H89" s="38" t="s">
        <v>39</v>
      </c>
      <c r="I89" s="37">
        <f>VLOOKUP(H89,'MONEY WON'!$1:$1048576,2,FALSE)</f>
        <v>555000</v>
      </c>
      <c r="J89" s="39" t="s">
        <v>190</v>
      </c>
      <c r="K89" s="111">
        <f>VLOOKUP(J89,'MONEY WON'!$1:$1048576,2,FALSE)</f>
        <v>46900</v>
      </c>
      <c r="L89" s="40" t="s">
        <v>38</v>
      </c>
      <c r="M89" s="111">
        <f>VLOOKUP(L89,'MONEY WON'!$1:$1048576,2,FALSE)</f>
        <v>0</v>
      </c>
      <c r="N89" s="41" t="s">
        <v>193</v>
      </c>
      <c r="O89" s="111">
        <f>VLOOKUP(N89,'MONEY WON'!$1:$1048576,2,FALSE)</f>
        <v>288333</v>
      </c>
      <c r="P89" s="42" t="s">
        <v>210</v>
      </c>
      <c r="Q89" s="115">
        <f>VLOOKUP(P89,'MONEY WON'!$1:$1048576,2,FALSE)</f>
        <v>0</v>
      </c>
      <c r="R89" s="42" t="s">
        <v>196</v>
      </c>
      <c r="S89" s="115">
        <f>VLOOKUP(R89,'MONEY WON'!$1:$1048576,2,FALSE)</f>
        <v>46900</v>
      </c>
      <c r="T89" s="42" t="s">
        <v>77</v>
      </c>
      <c r="U89" s="115">
        <f>VLOOKUP(T89,'MONEY WON'!$1:$1048576,2,FALSE)</f>
        <v>46900</v>
      </c>
      <c r="V89" s="43" t="s">
        <v>213</v>
      </c>
      <c r="W89" s="117">
        <f>VLOOKUP(V89,'MONEY WON'!$1:$1048576,2,FALSE)</f>
        <v>0</v>
      </c>
      <c r="X89" s="44" t="s">
        <v>226</v>
      </c>
      <c r="Y89" s="117">
        <f>VLOOKUP(X89,'MONEY WON'!$1:$1048576,2,FALSE)</f>
        <v>0</v>
      </c>
      <c r="Z89" s="43" t="s">
        <v>88</v>
      </c>
      <c r="AA89" s="117">
        <f>VLOOKUP(Z89,'MONEY WON'!$1:$1048576,2,FALSE)</f>
        <v>46900</v>
      </c>
      <c r="AB89" s="45" t="s">
        <v>251</v>
      </c>
      <c r="AC89" s="113">
        <f>VLOOKUP(AB89,'MONEY WON'!$1:$1048576,2,FALSE)</f>
        <v>165000</v>
      </c>
      <c r="AD89" s="45" t="s">
        <v>262</v>
      </c>
      <c r="AE89" s="113">
        <f>VLOOKUP(AD89,'MONEY WON'!$1:$1048576,2,FALSE)</f>
        <v>28000</v>
      </c>
      <c r="AF89" s="45" t="s">
        <v>260</v>
      </c>
      <c r="AG89" s="113">
        <f>VLOOKUP(AF89,'MONEY WON'!$1:$1048576,2,FALSE)</f>
        <v>365000</v>
      </c>
    </row>
    <row r="90" spans="1:33" x14ac:dyDescent="0.2">
      <c r="A90" s="34">
        <v>89</v>
      </c>
      <c r="B90" s="35" t="s">
        <v>321</v>
      </c>
      <c r="C90" s="108">
        <f>E90+G90+I90+K90+M90+O90+Q90+S90+U90+W90+Y90+AA90+AC90+AE90+AG90</f>
        <v>1646283</v>
      </c>
      <c r="D90" s="36" t="s">
        <v>31</v>
      </c>
      <c r="E90" s="37">
        <f>VLOOKUP(D90,'MONEY WON'!$1:$1048576,2,FALSE)</f>
        <v>37625</v>
      </c>
      <c r="F90" s="38" t="s">
        <v>39</v>
      </c>
      <c r="G90" s="37">
        <f>VLOOKUP(F90,'MONEY WON'!$1:$1048576,2,FALSE)</f>
        <v>555000</v>
      </c>
      <c r="H90" s="38" t="s">
        <v>188</v>
      </c>
      <c r="I90" s="37">
        <f>VLOOKUP(H90,'MONEY WON'!$1:$1048576,2,FALSE)</f>
        <v>0</v>
      </c>
      <c r="J90" s="39" t="s">
        <v>30</v>
      </c>
      <c r="K90" s="111">
        <f>VLOOKUP(J90,'MONEY WON'!$1:$1048576,2,FALSE)</f>
        <v>0</v>
      </c>
      <c r="L90" s="40" t="s">
        <v>46</v>
      </c>
      <c r="M90" s="111">
        <f>VLOOKUP(L90,'MONEY WON'!$1:$1048576,2,FALSE)</f>
        <v>214400</v>
      </c>
      <c r="N90" s="41" t="s">
        <v>193</v>
      </c>
      <c r="O90" s="111">
        <f>VLOOKUP(N90,'MONEY WON'!$1:$1048576,2,FALSE)</f>
        <v>288333</v>
      </c>
      <c r="P90" s="42" t="s">
        <v>209</v>
      </c>
      <c r="Q90" s="115">
        <f>VLOOKUP(P90,'MONEY WON'!$1:$1048576,2,FALSE)</f>
        <v>26500</v>
      </c>
      <c r="R90" s="42" t="s">
        <v>210</v>
      </c>
      <c r="S90" s="115">
        <f>VLOOKUP(R90,'MONEY WON'!$1:$1048576,2,FALSE)</f>
        <v>0</v>
      </c>
      <c r="T90" s="42" t="s">
        <v>195</v>
      </c>
      <c r="U90" s="115">
        <f>VLOOKUP(T90,'MONEY WON'!$1:$1048576,2,FALSE)</f>
        <v>46900</v>
      </c>
      <c r="V90" s="43" t="s">
        <v>216</v>
      </c>
      <c r="W90" s="117">
        <f>VLOOKUP(V90,'MONEY WON'!$1:$1048576,2,FALSE)</f>
        <v>0</v>
      </c>
      <c r="X90" s="44" t="s">
        <v>228</v>
      </c>
      <c r="Y90" s="117">
        <f>VLOOKUP(X90,'MONEY WON'!$1:$1048576,2,FALSE)</f>
        <v>37625</v>
      </c>
      <c r="Z90" s="44" t="s">
        <v>88</v>
      </c>
      <c r="AA90" s="117">
        <f>VLOOKUP(Z90,'MONEY WON'!$1:$1048576,2,FALSE)</f>
        <v>46900</v>
      </c>
      <c r="AB90" s="45" t="s">
        <v>260</v>
      </c>
      <c r="AC90" s="113">
        <f>VLOOKUP(AB90,'MONEY WON'!$1:$1048576,2,FALSE)</f>
        <v>365000</v>
      </c>
      <c r="AD90" s="45" t="s">
        <v>262</v>
      </c>
      <c r="AE90" s="113">
        <f>VLOOKUP(AD90,'MONEY WON'!$1:$1048576,2,FALSE)</f>
        <v>28000</v>
      </c>
      <c r="AF90" s="45" t="s">
        <v>239</v>
      </c>
      <c r="AG90" s="113">
        <f>VLOOKUP(AF90,'MONEY WON'!$1:$1048576,2,FALSE)</f>
        <v>0</v>
      </c>
    </row>
    <row r="91" spans="1:33" x14ac:dyDescent="0.2">
      <c r="A91" s="34">
        <v>90</v>
      </c>
      <c r="B91" s="35" t="s">
        <v>177</v>
      </c>
      <c r="C91" s="108">
        <f>E91+G91+I91+K91+M91+O91+Q91+S91+U91+W91+Y91+AA91+AC91+AE91+AG91</f>
        <v>1636186</v>
      </c>
      <c r="D91" s="36" t="s">
        <v>31</v>
      </c>
      <c r="E91" s="37">
        <f>VLOOKUP(D91,'MONEY WON'!$1:$1048576,2,FALSE)</f>
        <v>37625</v>
      </c>
      <c r="F91" s="38" t="s">
        <v>50</v>
      </c>
      <c r="G91" s="37">
        <f>VLOOKUP(F91,'MONEY WON'!$1:$1048576,2,FALSE)</f>
        <v>465000</v>
      </c>
      <c r="H91" s="38" t="s">
        <v>39</v>
      </c>
      <c r="I91" s="37">
        <f>VLOOKUP(H91,'MONEY WON'!$1:$1048576,2,FALSE)</f>
        <v>555000</v>
      </c>
      <c r="J91" s="40" t="s">
        <v>35</v>
      </c>
      <c r="K91" s="111">
        <f>VLOOKUP(J91,'MONEY WON'!$1:$1048576,2,FALSE)</f>
        <v>214400</v>
      </c>
      <c r="L91" s="40" t="s">
        <v>194</v>
      </c>
      <c r="M91" s="111">
        <f>VLOOKUP(L91,'MONEY WON'!$1:$1048576,2,FALSE)</f>
        <v>0</v>
      </c>
      <c r="N91" s="41" t="s">
        <v>62</v>
      </c>
      <c r="O91" s="111">
        <f>VLOOKUP(N91,'MONEY WON'!$1:$1048576,2,FALSE)</f>
        <v>0</v>
      </c>
      <c r="P91" s="42" t="s">
        <v>51</v>
      </c>
      <c r="Q91" s="115">
        <f>VLOOKUP(P91,'MONEY WON'!$1:$1048576,2,FALSE)</f>
        <v>0</v>
      </c>
      <c r="R91" s="42" t="s">
        <v>209</v>
      </c>
      <c r="S91" s="115">
        <f>VLOOKUP(R91,'MONEY WON'!$1:$1048576,2,FALSE)</f>
        <v>26500</v>
      </c>
      <c r="T91" s="42" t="s">
        <v>181</v>
      </c>
      <c r="U91" s="115">
        <f>VLOOKUP(T91,'MONEY WON'!$1:$1048576,2,FALSE)</f>
        <v>90136</v>
      </c>
      <c r="V91" s="43" t="s">
        <v>216</v>
      </c>
      <c r="W91" s="117">
        <f>VLOOKUP(V91,'MONEY WON'!$1:$1048576,2,FALSE)</f>
        <v>0</v>
      </c>
      <c r="X91" s="44" t="s">
        <v>228</v>
      </c>
      <c r="Y91" s="117">
        <f>VLOOKUP(X91,'MONEY WON'!$1:$1048576,2,FALSE)</f>
        <v>37625</v>
      </c>
      <c r="Z91" s="44" t="s">
        <v>88</v>
      </c>
      <c r="AA91" s="117">
        <f>VLOOKUP(Z91,'MONEY WON'!$1:$1048576,2,FALSE)</f>
        <v>46900</v>
      </c>
      <c r="AB91" s="45" t="s">
        <v>257</v>
      </c>
      <c r="AC91" s="113">
        <f>VLOOKUP(AB91,'MONEY WON'!$1:$1048576,2,FALSE)</f>
        <v>0</v>
      </c>
      <c r="AD91" s="45" t="s">
        <v>247</v>
      </c>
      <c r="AE91" s="113">
        <f>VLOOKUP(AD91,'MONEY WON'!$1:$1048576,2,FALSE)</f>
        <v>135000</v>
      </c>
      <c r="AF91" s="45" t="s">
        <v>262</v>
      </c>
      <c r="AG91" s="113">
        <f>VLOOKUP(AF91,'MONEY WON'!$1:$1048576,2,FALSE)</f>
        <v>28000</v>
      </c>
    </row>
    <row r="92" spans="1:33" x14ac:dyDescent="0.2">
      <c r="A92" s="34">
        <v>91</v>
      </c>
      <c r="B92" s="35" t="s">
        <v>304</v>
      </c>
      <c r="C92" s="108">
        <f>E92+G92+I92+K92+M92+O92+Q92+S92+U92+W92+Y92+AA92+AC92+AE92+AG92</f>
        <v>1623344</v>
      </c>
      <c r="D92" s="36" t="s">
        <v>28</v>
      </c>
      <c r="E92" s="37">
        <f>VLOOKUP(D92,'MONEY WON'!$1:$1048576,2,FALSE)</f>
        <v>35000</v>
      </c>
      <c r="F92" s="38" t="s">
        <v>54</v>
      </c>
      <c r="G92" s="37">
        <f>VLOOKUP(F92,'MONEY WON'!$1:$1048576,2,FALSE)</f>
        <v>26500</v>
      </c>
      <c r="H92" s="38" t="s">
        <v>31</v>
      </c>
      <c r="I92" s="37">
        <f>VLOOKUP(H92,'MONEY WON'!$1:$1048576,2,FALSE)</f>
        <v>37625</v>
      </c>
      <c r="J92" s="39" t="s">
        <v>40</v>
      </c>
      <c r="K92" s="111">
        <f>VLOOKUP(J92,'MONEY WON'!$1:$1048576,2,FALSE)</f>
        <v>90136</v>
      </c>
      <c r="L92" s="40" t="s">
        <v>189</v>
      </c>
      <c r="M92" s="111">
        <f>VLOOKUP(L92,'MONEY WON'!$1:$1048576,2,FALSE)</f>
        <v>0</v>
      </c>
      <c r="N92" s="39" t="s">
        <v>64</v>
      </c>
      <c r="O92" s="111">
        <f>VLOOKUP(N92,'MONEY WON'!$1:$1048576,2,FALSE)</f>
        <v>365000</v>
      </c>
      <c r="P92" s="42" t="s">
        <v>206</v>
      </c>
      <c r="Q92" s="115">
        <f>VLOOKUP(P92,'MONEY WON'!$1:$1048576,2,FALSE)</f>
        <v>720000</v>
      </c>
      <c r="R92" s="42" t="s">
        <v>63</v>
      </c>
      <c r="S92" s="115">
        <f>VLOOKUP(R92,'MONEY WON'!$1:$1048576,2,FALSE)</f>
        <v>0</v>
      </c>
      <c r="T92" s="42" t="s">
        <v>208</v>
      </c>
      <c r="U92" s="115">
        <f>VLOOKUP(T92,'MONEY WON'!$1:$1048576,2,FALSE)</f>
        <v>31250</v>
      </c>
      <c r="V92" s="43" t="s">
        <v>220</v>
      </c>
      <c r="W92" s="117">
        <f>VLOOKUP(V92,'MONEY WON'!$1:$1048576,2,FALSE)</f>
        <v>0</v>
      </c>
      <c r="X92" s="44" t="s">
        <v>224</v>
      </c>
      <c r="Y92" s="117">
        <f>VLOOKUP(X92,'MONEY WON'!$1:$1048576,2,FALSE)</f>
        <v>29500</v>
      </c>
      <c r="Z92" s="44" t="s">
        <v>226</v>
      </c>
      <c r="AA92" s="117">
        <f>VLOOKUP(Z92,'MONEY WON'!$1:$1048576,2,FALSE)</f>
        <v>0</v>
      </c>
      <c r="AB92" s="45" t="s">
        <v>79</v>
      </c>
      <c r="AC92" s="113">
        <f>VLOOKUP(AB92,'MONEY WON'!$1:$1048576,2,FALSE)</f>
        <v>0</v>
      </c>
      <c r="AD92" s="45" t="s">
        <v>100</v>
      </c>
      <c r="AE92" s="113">
        <f>VLOOKUP(AD92,'MONEY WON'!$1:$1048576,2,FALSE)</f>
        <v>288333</v>
      </c>
      <c r="AF92" s="45" t="s">
        <v>261</v>
      </c>
      <c r="AG92" s="113">
        <f>VLOOKUP(AF92,'MONEY WON'!$1:$1048576,2,FALSE)</f>
        <v>0</v>
      </c>
    </row>
    <row r="93" spans="1:33" x14ac:dyDescent="0.2">
      <c r="A93" s="34">
        <v>92</v>
      </c>
      <c r="B93" s="35" t="s">
        <v>156</v>
      </c>
      <c r="C93" s="108">
        <f>E93+G93+I93+K93+M93+O93+Q93+S93+U93+W93+Y93+AA93+AC93+AE93+AG93</f>
        <v>1590697</v>
      </c>
      <c r="D93" s="36" t="s">
        <v>85</v>
      </c>
      <c r="E93" s="37">
        <f>VLOOKUP(D93,'MONEY WON'!$1:$1048576,2,FALSE)</f>
        <v>0</v>
      </c>
      <c r="F93" s="38" t="s">
        <v>48</v>
      </c>
      <c r="G93" s="37">
        <f>VLOOKUP(F93,'MONEY WON'!$1:$1048576,2,FALSE)</f>
        <v>214400</v>
      </c>
      <c r="H93" s="38" t="s">
        <v>39</v>
      </c>
      <c r="I93" s="37">
        <f>VLOOKUP(H93,'MONEY WON'!$1:$1048576,2,FALSE)</f>
        <v>555000</v>
      </c>
      <c r="J93" s="39" t="s">
        <v>40</v>
      </c>
      <c r="K93" s="111">
        <f>VLOOKUP(J93,'MONEY WON'!$1:$1048576,2,FALSE)</f>
        <v>90136</v>
      </c>
      <c r="L93" s="40" t="s">
        <v>30</v>
      </c>
      <c r="M93" s="111">
        <f>VLOOKUP(L93,'MONEY WON'!$1:$1048576,2,FALSE)</f>
        <v>0</v>
      </c>
      <c r="N93" s="41" t="s">
        <v>62</v>
      </c>
      <c r="O93" s="111">
        <f>VLOOKUP(N93,'MONEY WON'!$1:$1048576,2,FALSE)</f>
        <v>0</v>
      </c>
      <c r="P93" s="42" t="s">
        <v>181</v>
      </c>
      <c r="Q93" s="115">
        <f>VLOOKUP(P93,'MONEY WON'!$1:$1048576,2,FALSE)</f>
        <v>90136</v>
      </c>
      <c r="R93" s="42" t="s">
        <v>209</v>
      </c>
      <c r="S93" s="115">
        <f>VLOOKUP(R93,'MONEY WON'!$1:$1048576,2,FALSE)</f>
        <v>26500</v>
      </c>
      <c r="T93" s="42" t="s">
        <v>47</v>
      </c>
      <c r="U93" s="115">
        <f>VLOOKUP(T93,'MONEY WON'!$1:$1048576,2,FALSE)</f>
        <v>0</v>
      </c>
      <c r="V93" s="43" t="s">
        <v>220</v>
      </c>
      <c r="W93" s="117">
        <f>VLOOKUP(V93,'MONEY WON'!$1:$1048576,2,FALSE)</f>
        <v>0</v>
      </c>
      <c r="X93" s="44" t="s">
        <v>228</v>
      </c>
      <c r="Y93" s="117">
        <f>VLOOKUP(X93,'MONEY WON'!$1:$1048576,2,FALSE)</f>
        <v>37625</v>
      </c>
      <c r="Z93" s="44" t="s">
        <v>182</v>
      </c>
      <c r="AA93" s="117">
        <f>VLOOKUP(Z93,'MONEY WON'!$1:$1048576,2,FALSE)</f>
        <v>46900</v>
      </c>
      <c r="AB93" s="45" t="s">
        <v>234</v>
      </c>
      <c r="AC93" s="113">
        <f>VLOOKUP(AB93,'MONEY WON'!$1:$1048576,2,FALSE)</f>
        <v>0</v>
      </c>
      <c r="AD93" s="45" t="s">
        <v>251</v>
      </c>
      <c r="AE93" s="113">
        <f>VLOOKUP(AD93,'MONEY WON'!$1:$1048576,2,FALSE)</f>
        <v>165000</v>
      </c>
      <c r="AF93" s="45" t="s">
        <v>260</v>
      </c>
      <c r="AG93" s="113">
        <f>VLOOKUP(AF93,'MONEY WON'!$1:$1048576,2,FALSE)</f>
        <v>365000</v>
      </c>
    </row>
    <row r="94" spans="1:33" x14ac:dyDescent="0.2">
      <c r="A94" s="34">
        <v>93</v>
      </c>
      <c r="B94" s="35" t="s">
        <v>266</v>
      </c>
      <c r="C94" s="108">
        <f>E94+G94+I94+K94+M94+O94+Q94+S94+U94+W94+Y94+AA94+AC94+AE94+AG94</f>
        <v>1482705</v>
      </c>
      <c r="D94" s="36" t="s">
        <v>54</v>
      </c>
      <c r="E94" s="37">
        <f>VLOOKUP(D94,'MONEY WON'!$1:$1048576,2,FALSE)</f>
        <v>26500</v>
      </c>
      <c r="F94" s="38" t="s">
        <v>44</v>
      </c>
      <c r="G94" s="37">
        <f>VLOOKUP(F94,'MONEY WON'!$1:$1048576,2,FALSE)</f>
        <v>465000</v>
      </c>
      <c r="H94" s="38" t="s">
        <v>48</v>
      </c>
      <c r="I94" s="37">
        <f>VLOOKUP(H94,'MONEY WON'!$1:$1048576,2,FALSE)</f>
        <v>214400</v>
      </c>
      <c r="J94" s="39" t="s">
        <v>30</v>
      </c>
      <c r="K94" s="111">
        <f>VLOOKUP(J94,'MONEY WON'!$1:$1048576,2,FALSE)</f>
        <v>0</v>
      </c>
      <c r="L94" s="40" t="s">
        <v>46</v>
      </c>
      <c r="M94" s="111">
        <f>VLOOKUP(L94,'MONEY WON'!$1:$1048576,2,FALSE)</f>
        <v>214400</v>
      </c>
      <c r="N94" s="41" t="s">
        <v>193</v>
      </c>
      <c r="O94" s="111">
        <f>VLOOKUP(N94,'MONEY WON'!$1:$1048576,2,FALSE)</f>
        <v>288333</v>
      </c>
      <c r="P94" s="42" t="s">
        <v>203</v>
      </c>
      <c r="Q94" s="115">
        <f>VLOOKUP(P94,'MONEY WON'!$1:$1048576,2,FALSE)</f>
        <v>90136</v>
      </c>
      <c r="R94" s="42" t="s">
        <v>42</v>
      </c>
      <c r="S94" s="115">
        <f>VLOOKUP(R94,'MONEY WON'!$1:$1048576,2,FALSE)</f>
        <v>0</v>
      </c>
      <c r="T94" s="42" t="s">
        <v>207</v>
      </c>
      <c r="U94" s="115">
        <f>VLOOKUP(T94,'MONEY WON'!$1:$1048576,2,FALSE)</f>
        <v>90136</v>
      </c>
      <c r="V94" s="43" t="s">
        <v>88</v>
      </c>
      <c r="W94" s="117">
        <f>VLOOKUP(V94,'MONEY WON'!$1:$1048576,2,FALSE)</f>
        <v>46900</v>
      </c>
      <c r="X94" s="44" t="s">
        <v>53</v>
      </c>
      <c r="Y94" s="117">
        <f>VLOOKUP(X94,'MONEY WON'!$1:$1048576,2,FALSE)</f>
        <v>0</v>
      </c>
      <c r="Z94" s="44" t="s">
        <v>182</v>
      </c>
      <c r="AA94" s="117">
        <f>VLOOKUP(Z94,'MONEY WON'!$1:$1048576,2,FALSE)</f>
        <v>46900</v>
      </c>
      <c r="AB94" s="45" t="s">
        <v>243</v>
      </c>
      <c r="AC94" s="113">
        <f>VLOOKUP(AB94,'MONEY WON'!$1:$1048576,2,FALSE)</f>
        <v>0</v>
      </c>
      <c r="AD94" s="45" t="s">
        <v>242</v>
      </c>
      <c r="AE94" s="113">
        <f>VLOOKUP(AD94,'MONEY WON'!$1:$1048576,2,FALSE)</f>
        <v>0</v>
      </c>
      <c r="AF94" s="45" t="s">
        <v>254</v>
      </c>
      <c r="AG94" s="113">
        <f>VLOOKUP(AF94,'MONEY WON'!$1:$1048576,2,FALSE)</f>
        <v>0</v>
      </c>
    </row>
    <row r="95" spans="1:33" x14ac:dyDescent="0.2">
      <c r="A95" s="34">
        <v>94</v>
      </c>
      <c r="B95" s="35" t="s">
        <v>280</v>
      </c>
      <c r="C95" s="108">
        <f>E95+G95+I95+K95+M95+O95+Q95+S95+U95+W95+Y95+AA95+AC95+AE95+AG95</f>
        <v>1454794</v>
      </c>
      <c r="D95" s="36" t="s">
        <v>31</v>
      </c>
      <c r="E95" s="37">
        <f>VLOOKUP(D95,'MONEY WON'!$1:$1048576,2,FALSE)</f>
        <v>37625</v>
      </c>
      <c r="F95" s="38" t="s">
        <v>44</v>
      </c>
      <c r="G95" s="37">
        <f>VLOOKUP(F95,'MONEY WON'!$1:$1048576,2,FALSE)</f>
        <v>465000</v>
      </c>
      <c r="H95" s="38" t="s">
        <v>48</v>
      </c>
      <c r="I95" s="37">
        <f>VLOOKUP(H95,'MONEY WON'!$1:$1048576,2,FALSE)</f>
        <v>214400</v>
      </c>
      <c r="J95" s="39" t="s">
        <v>72</v>
      </c>
      <c r="K95" s="111">
        <f>VLOOKUP(J95,'MONEY WON'!$1:$1048576,2,FALSE)</f>
        <v>0</v>
      </c>
      <c r="L95" s="40" t="s">
        <v>193</v>
      </c>
      <c r="M95" s="111">
        <f>VLOOKUP(L95,'MONEY WON'!$1:$1048576,2,FALSE)</f>
        <v>288333</v>
      </c>
      <c r="N95" s="41" t="s">
        <v>62</v>
      </c>
      <c r="O95" s="111">
        <f>VLOOKUP(N95,'MONEY WON'!$1:$1048576,2,FALSE)</f>
        <v>0</v>
      </c>
      <c r="P95" s="42" t="s">
        <v>51</v>
      </c>
      <c r="Q95" s="115">
        <f>VLOOKUP(P95,'MONEY WON'!$1:$1048576,2,FALSE)</f>
        <v>0</v>
      </c>
      <c r="R95" s="42" t="s">
        <v>208</v>
      </c>
      <c r="S95" s="115">
        <f>VLOOKUP(R95,'MONEY WON'!$1:$1048576,2,FALSE)</f>
        <v>31250</v>
      </c>
      <c r="T95" s="42" t="s">
        <v>57</v>
      </c>
      <c r="U95" s="115">
        <f>VLOOKUP(T95,'MONEY WON'!$1:$1048576,2,FALSE)</f>
        <v>33250</v>
      </c>
      <c r="V95" s="43" t="s">
        <v>88</v>
      </c>
      <c r="W95" s="117">
        <f>VLOOKUP(V95,'MONEY WON'!$1:$1048576,2,FALSE)</f>
        <v>46900</v>
      </c>
      <c r="X95" s="44" t="s">
        <v>97</v>
      </c>
      <c r="Y95" s="117">
        <f>VLOOKUP(X95,'MONEY WON'!$1:$1048576,2,FALSE)</f>
        <v>36000</v>
      </c>
      <c r="Z95" s="44" t="s">
        <v>182</v>
      </c>
      <c r="AA95" s="117">
        <f>VLOOKUP(Z95,'MONEY WON'!$1:$1048576,2,FALSE)</f>
        <v>46900</v>
      </c>
      <c r="AB95" s="45" t="s">
        <v>258</v>
      </c>
      <c r="AC95" s="113">
        <f>VLOOKUP(AB95,'MONEY WON'!$1:$1048576,2,FALSE)</f>
        <v>90136</v>
      </c>
      <c r="AD95" s="45" t="s">
        <v>234</v>
      </c>
      <c r="AE95" s="113">
        <f>VLOOKUP(AD95,'MONEY WON'!$1:$1048576,2,FALSE)</f>
        <v>0</v>
      </c>
      <c r="AF95" s="45" t="s">
        <v>251</v>
      </c>
      <c r="AG95" s="113">
        <f>VLOOKUP(AF95,'MONEY WON'!$1:$1048576,2,FALSE)</f>
        <v>165000</v>
      </c>
    </row>
    <row r="96" spans="1:33" x14ac:dyDescent="0.2">
      <c r="A96" s="34">
        <v>95</v>
      </c>
      <c r="B96" s="35" t="s">
        <v>327</v>
      </c>
      <c r="C96" s="108">
        <f>E96+G96+I96+K96+M96+O96+Q96+S96+U96+W96+Y96+AA96+AC96+AE96+AG96</f>
        <v>1406947</v>
      </c>
      <c r="D96" s="36" t="s">
        <v>85</v>
      </c>
      <c r="E96" s="37">
        <f>VLOOKUP(D96,'MONEY WON'!$1:$1048576,2,FALSE)</f>
        <v>0</v>
      </c>
      <c r="F96" s="38" t="s">
        <v>73</v>
      </c>
      <c r="G96" s="37">
        <f>VLOOKUP(F96,'MONEY WON'!$1:$1048576,2,FALSE)</f>
        <v>35000</v>
      </c>
      <c r="H96" s="38" t="s">
        <v>48</v>
      </c>
      <c r="I96" s="37">
        <f>VLOOKUP(H96,'MONEY WON'!$1:$1048576,2,FALSE)</f>
        <v>214400</v>
      </c>
      <c r="J96" s="39" t="s">
        <v>40</v>
      </c>
      <c r="K96" s="111">
        <f>VLOOKUP(J96,'MONEY WON'!$1:$1048576,2,FALSE)</f>
        <v>90136</v>
      </c>
      <c r="L96" s="40" t="s">
        <v>37</v>
      </c>
      <c r="M96" s="111">
        <f>VLOOKUP(L96,'MONEY WON'!$1:$1048576,2,FALSE)</f>
        <v>33250</v>
      </c>
      <c r="N96" s="41" t="s">
        <v>33</v>
      </c>
      <c r="O96" s="111">
        <f>VLOOKUP(N96,'MONEY WON'!$1:$1048576,2,FALSE)</f>
        <v>465000</v>
      </c>
      <c r="P96" s="42" t="s">
        <v>74</v>
      </c>
      <c r="Q96" s="115">
        <f>VLOOKUP(P96,'MONEY WON'!$1:$1048576,2,FALSE)</f>
        <v>0</v>
      </c>
      <c r="R96" s="42" t="s">
        <v>65</v>
      </c>
      <c r="S96" s="115">
        <f>VLOOKUP(R96,'MONEY WON'!$1:$1048576,2,FALSE)</f>
        <v>0</v>
      </c>
      <c r="T96" s="42" t="s">
        <v>185</v>
      </c>
      <c r="U96" s="115">
        <f>VLOOKUP(T96,'MONEY WON'!$1:$1048576,2,FALSE)</f>
        <v>0</v>
      </c>
      <c r="V96" s="43" t="s">
        <v>182</v>
      </c>
      <c r="W96" s="117">
        <f>VLOOKUP(V96,'MONEY WON'!$1:$1048576,2,FALSE)</f>
        <v>46900</v>
      </c>
      <c r="X96" s="44" t="s">
        <v>228</v>
      </c>
      <c r="Y96" s="117">
        <f>VLOOKUP(X96,'MONEY WON'!$1:$1048576,2,FALSE)</f>
        <v>37625</v>
      </c>
      <c r="Z96" s="44" t="s">
        <v>224</v>
      </c>
      <c r="AA96" s="117">
        <f>VLOOKUP(Z96,'MONEY WON'!$1:$1048576,2,FALSE)</f>
        <v>29500</v>
      </c>
      <c r="AB96" s="45" t="s">
        <v>258</v>
      </c>
      <c r="AC96" s="113">
        <f>VLOOKUP(AB96,'MONEY WON'!$1:$1048576,2,FALSE)</f>
        <v>90136</v>
      </c>
      <c r="AD96" s="45" t="s">
        <v>234</v>
      </c>
      <c r="AE96" s="113">
        <f>VLOOKUP(AD96,'MONEY WON'!$1:$1048576,2,FALSE)</f>
        <v>0</v>
      </c>
      <c r="AF96" s="45" t="s">
        <v>260</v>
      </c>
      <c r="AG96" s="113">
        <f>VLOOKUP(AF96,'MONEY WON'!$1:$1048576,2,FALSE)</f>
        <v>365000</v>
      </c>
    </row>
    <row r="97" spans="1:33" x14ac:dyDescent="0.2">
      <c r="A97" s="34">
        <v>96</v>
      </c>
      <c r="B97" s="35" t="s">
        <v>298</v>
      </c>
      <c r="C97" s="108">
        <f>E97+G97+I97+K97+M97+O97+Q97+S97+U97+W97+Y97+AA97+AC97+AE97+AG97</f>
        <v>1369525</v>
      </c>
      <c r="D97" s="36" t="s">
        <v>31</v>
      </c>
      <c r="E97" s="37">
        <f>VLOOKUP(D97,'MONEY WON'!$1:$1048576,2,FALSE)</f>
        <v>37625</v>
      </c>
      <c r="F97" s="36" t="s">
        <v>48</v>
      </c>
      <c r="G97" s="37">
        <f>VLOOKUP(F97,'MONEY WON'!$1:$1048576,2,FALSE)</f>
        <v>214400</v>
      </c>
      <c r="H97" s="38" t="s">
        <v>39</v>
      </c>
      <c r="I97" s="37">
        <f>VLOOKUP(H97,'MONEY WON'!$1:$1048576,2,FALSE)</f>
        <v>555000</v>
      </c>
      <c r="J97" s="39" t="s">
        <v>30</v>
      </c>
      <c r="K97" s="111">
        <f>VLOOKUP(J97,'MONEY WON'!$1:$1048576,2,FALSE)</f>
        <v>0</v>
      </c>
      <c r="L97" s="40" t="s">
        <v>189</v>
      </c>
      <c r="M97" s="111">
        <f>VLOOKUP(L97,'MONEY WON'!$1:$1048576,2,FALSE)</f>
        <v>0</v>
      </c>
      <c r="N97" s="41" t="s">
        <v>62</v>
      </c>
      <c r="O97" s="111">
        <f>VLOOKUP(N97,'MONEY WON'!$1:$1048576,2,FALSE)</f>
        <v>0</v>
      </c>
      <c r="P97" s="42" t="s">
        <v>209</v>
      </c>
      <c r="Q97" s="115">
        <f>VLOOKUP(P97,'MONEY WON'!$1:$1048576,2,FALSE)</f>
        <v>26500</v>
      </c>
      <c r="R97" s="42" t="s">
        <v>51</v>
      </c>
      <c r="S97" s="115">
        <f>VLOOKUP(R97,'MONEY WON'!$1:$1048576,2,FALSE)</f>
        <v>0</v>
      </c>
      <c r="T97" s="42" t="s">
        <v>61</v>
      </c>
      <c r="U97" s="115">
        <f>VLOOKUP(T97,'MONEY WON'!$1:$1048576,2,FALSE)</f>
        <v>0</v>
      </c>
      <c r="V97" s="43" t="s">
        <v>230</v>
      </c>
      <c r="W97" s="117">
        <f>VLOOKUP(V97,'MONEY WON'!$1:$1048576,2,FALSE)</f>
        <v>0</v>
      </c>
      <c r="X97" s="43" t="s">
        <v>220</v>
      </c>
      <c r="Y97" s="117">
        <f>VLOOKUP(X97,'MONEY WON'!$1:$1048576,2,FALSE)</f>
        <v>0</v>
      </c>
      <c r="Z97" s="44" t="s">
        <v>97</v>
      </c>
      <c r="AA97" s="117">
        <f>VLOOKUP(Z97,'MONEY WON'!$1:$1048576,2,FALSE)</f>
        <v>36000</v>
      </c>
      <c r="AB97" s="45" t="s">
        <v>234</v>
      </c>
      <c r="AC97" s="113">
        <f>VLOOKUP(AB97,'MONEY WON'!$1:$1048576,2,FALSE)</f>
        <v>0</v>
      </c>
      <c r="AD97" s="45" t="s">
        <v>247</v>
      </c>
      <c r="AE97" s="113">
        <f>VLOOKUP(AD97,'MONEY WON'!$1:$1048576,2,FALSE)</f>
        <v>135000</v>
      </c>
      <c r="AF97" s="45" t="s">
        <v>260</v>
      </c>
      <c r="AG97" s="113">
        <f>VLOOKUP(AF97,'MONEY WON'!$1:$1048576,2,FALSE)</f>
        <v>365000</v>
      </c>
    </row>
    <row r="98" spans="1:33" x14ac:dyDescent="0.2">
      <c r="A98" s="34">
        <v>97</v>
      </c>
      <c r="B98" s="35" t="s">
        <v>300</v>
      </c>
      <c r="C98" s="108">
        <f>E98+G98+I98+K98+M98+O98+Q98+S98+U98+W98+Y98+AA98+AC98+AE98+AG98</f>
        <v>1359033</v>
      </c>
      <c r="D98" s="36" t="s">
        <v>28</v>
      </c>
      <c r="E98" s="37">
        <f>VLOOKUP(D98,'MONEY WON'!$1:$1048576,2,FALSE)</f>
        <v>35000</v>
      </c>
      <c r="F98" s="38" t="s">
        <v>54</v>
      </c>
      <c r="G98" s="37">
        <f>VLOOKUP(F98,'MONEY WON'!$1:$1048576,2,FALSE)</f>
        <v>26500</v>
      </c>
      <c r="H98" s="38" t="s">
        <v>48</v>
      </c>
      <c r="I98" s="37">
        <f>VLOOKUP(H98,'MONEY WON'!$1:$1048576,2,FALSE)</f>
        <v>214400</v>
      </c>
      <c r="J98" s="41" t="s">
        <v>190</v>
      </c>
      <c r="K98" s="111">
        <f>VLOOKUP(J98,'MONEY WON'!$1:$1048576,2,FALSE)</f>
        <v>46900</v>
      </c>
      <c r="L98" s="40" t="s">
        <v>193</v>
      </c>
      <c r="M98" s="111">
        <f>VLOOKUP(L98,'MONEY WON'!$1:$1048576,2,FALSE)</f>
        <v>288333</v>
      </c>
      <c r="N98" s="41" t="s">
        <v>62</v>
      </c>
      <c r="O98" s="111">
        <f>VLOOKUP(N98,'MONEY WON'!$1:$1048576,2,FALSE)</f>
        <v>0</v>
      </c>
      <c r="P98" s="42" t="s">
        <v>198</v>
      </c>
      <c r="Q98" s="115">
        <f>VLOOKUP(P98,'MONEY WON'!$1:$1048576,2,FALSE)</f>
        <v>0</v>
      </c>
      <c r="R98" s="42" t="s">
        <v>51</v>
      </c>
      <c r="S98" s="115">
        <f>VLOOKUP(R98,'MONEY WON'!$1:$1048576,2,FALSE)</f>
        <v>0</v>
      </c>
      <c r="T98" s="42" t="s">
        <v>179</v>
      </c>
      <c r="U98" s="115">
        <f>VLOOKUP(T98,'MONEY WON'!$1:$1048576,2,FALSE)</f>
        <v>0</v>
      </c>
      <c r="V98" s="43" t="s">
        <v>226</v>
      </c>
      <c r="W98" s="117">
        <f>VLOOKUP(V98,'MONEY WON'!$1:$1048576,2,FALSE)</f>
        <v>0</v>
      </c>
      <c r="X98" s="44" t="s">
        <v>97</v>
      </c>
      <c r="Y98" s="117">
        <f>VLOOKUP(X98,'MONEY WON'!$1:$1048576,2,FALSE)</f>
        <v>36000</v>
      </c>
      <c r="Z98" s="44" t="s">
        <v>182</v>
      </c>
      <c r="AA98" s="117">
        <f>VLOOKUP(Z98,'MONEY WON'!$1:$1048576,2,FALSE)</f>
        <v>46900</v>
      </c>
      <c r="AB98" s="45" t="s">
        <v>251</v>
      </c>
      <c r="AC98" s="113">
        <f>VLOOKUP(AB98,'MONEY WON'!$1:$1048576,2,FALSE)</f>
        <v>165000</v>
      </c>
      <c r="AD98" s="45" t="s">
        <v>247</v>
      </c>
      <c r="AE98" s="113">
        <f>VLOOKUP(AD98,'MONEY WON'!$1:$1048576,2,FALSE)</f>
        <v>135000</v>
      </c>
      <c r="AF98" s="45" t="s">
        <v>260</v>
      </c>
      <c r="AG98" s="113">
        <f>VLOOKUP(AF98,'MONEY WON'!$1:$1048576,2,FALSE)</f>
        <v>365000</v>
      </c>
    </row>
    <row r="99" spans="1:33" x14ac:dyDescent="0.2">
      <c r="A99" s="34">
        <v>98</v>
      </c>
      <c r="B99" s="35" t="s">
        <v>283</v>
      </c>
      <c r="C99" s="108">
        <f>E99+G99+I99+K99+M99+O99+Q99+S99+U99+W99+Y99+AA99+AC99+AE99+AG99</f>
        <v>1294358</v>
      </c>
      <c r="D99" s="36" t="s">
        <v>31</v>
      </c>
      <c r="E99" s="37">
        <f>VLOOKUP(D99,'MONEY WON'!$1:$1048576,2,FALSE)</f>
        <v>37625</v>
      </c>
      <c r="F99" s="38" t="s">
        <v>44</v>
      </c>
      <c r="G99" s="37">
        <f>VLOOKUP(F99,'MONEY WON'!$1:$1048576,2,FALSE)</f>
        <v>465000</v>
      </c>
      <c r="H99" s="38" t="s">
        <v>48</v>
      </c>
      <c r="I99" s="37">
        <f>VLOOKUP(H99,'MONEY WON'!$1:$1048576,2,FALSE)</f>
        <v>214400</v>
      </c>
      <c r="J99" s="39" t="s">
        <v>30</v>
      </c>
      <c r="K99" s="111">
        <f>VLOOKUP(J99,'MONEY WON'!$1:$1048576,2,FALSE)</f>
        <v>0</v>
      </c>
      <c r="L99" s="40" t="s">
        <v>193</v>
      </c>
      <c r="M99" s="111">
        <f>VLOOKUP(L99,'MONEY WON'!$1:$1048576,2,FALSE)</f>
        <v>288333</v>
      </c>
      <c r="N99" s="41" t="s">
        <v>62</v>
      </c>
      <c r="O99" s="111">
        <f>VLOOKUP(N99,'MONEY WON'!$1:$1048576,2,FALSE)</f>
        <v>0</v>
      </c>
      <c r="P99" s="42" t="s">
        <v>78</v>
      </c>
      <c r="Q99" s="115">
        <f>VLOOKUP(P99,'MONEY WON'!$1:$1048576,2,FALSE)</f>
        <v>33250</v>
      </c>
      <c r="R99" s="42" t="s">
        <v>57</v>
      </c>
      <c r="S99" s="115">
        <f>VLOOKUP(R99,'MONEY WON'!$1:$1048576,2,FALSE)</f>
        <v>33250</v>
      </c>
      <c r="T99" s="42" t="s">
        <v>51</v>
      </c>
      <c r="U99" s="115">
        <f>VLOOKUP(T99,'MONEY WON'!$1:$1048576,2,FALSE)</f>
        <v>0</v>
      </c>
      <c r="V99" s="43" t="s">
        <v>220</v>
      </c>
      <c r="W99" s="117">
        <f>VLOOKUP(V99,'MONEY WON'!$1:$1048576,2,FALSE)</f>
        <v>0</v>
      </c>
      <c r="X99" s="44" t="s">
        <v>184</v>
      </c>
      <c r="Y99" s="117">
        <f>VLOOKUP(X99,'MONEY WON'!$1:$1048576,2,FALSE)</f>
        <v>28000</v>
      </c>
      <c r="Z99" s="44" t="s">
        <v>224</v>
      </c>
      <c r="AA99" s="117">
        <f>VLOOKUP(Z99,'MONEY WON'!$1:$1048576,2,FALSE)</f>
        <v>29500</v>
      </c>
      <c r="AB99" s="45" t="s">
        <v>254</v>
      </c>
      <c r="AC99" s="113">
        <f>VLOOKUP(AB99,'MONEY WON'!$1:$1048576,2,FALSE)</f>
        <v>0</v>
      </c>
      <c r="AD99" s="45" t="s">
        <v>251</v>
      </c>
      <c r="AE99" s="113">
        <f>VLOOKUP(AD99,'MONEY WON'!$1:$1048576,2,FALSE)</f>
        <v>165000</v>
      </c>
      <c r="AF99" s="45" t="s">
        <v>252</v>
      </c>
      <c r="AG99" s="113">
        <f>VLOOKUP(AF99,'MONEY WON'!$1:$1048576,2,FALSE)</f>
        <v>0</v>
      </c>
    </row>
    <row r="100" spans="1:33" x14ac:dyDescent="0.2">
      <c r="A100" s="34">
        <v>99</v>
      </c>
      <c r="B100" s="35" t="s">
        <v>276</v>
      </c>
      <c r="C100" s="108">
        <f>E100+G100+I100+K100+M100+O100+Q100+S100+U100+W100+Y100+AA100+AC100+AE100+AG100</f>
        <v>1232608</v>
      </c>
      <c r="D100" s="36" t="s">
        <v>54</v>
      </c>
      <c r="E100" s="37">
        <f>VLOOKUP(D100,'MONEY WON'!$1:$1048576,2,FALSE)</f>
        <v>26500</v>
      </c>
      <c r="F100" s="38" t="s">
        <v>85</v>
      </c>
      <c r="G100" s="37">
        <f>VLOOKUP(F100,'MONEY WON'!$1:$1048576,2,FALSE)</f>
        <v>0</v>
      </c>
      <c r="H100" s="38" t="s">
        <v>31</v>
      </c>
      <c r="I100" s="37">
        <f>VLOOKUP(H100,'MONEY WON'!$1:$1048576,2,FALSE)</f>
        <v>37625</v>
      </c>
      <c r="J100" s="39" t="s">
        <v>193</v>
      </c>
      <c r="K100" s="111">
        <f>VLOOKUP(J100,'MONEY WON'!$1:$1048576,2,FALSE)</f>
        <v>288333</v>
      </c>
      <c r="L100" s="40" t="s">
        <v>38</v>
      </c>
      <c r="M100" s="111">
        <f>VLOOKUP(L100,'MONEY WON'!$1:$1048576,2,FALSE)</f>
        <v>0</v>
      </c>
      <c r="N100" s="41" t="s">
        <v>62</v>
      </c>
      <c r="O100" s="111">
        <f>VLOOKUP(N100,'MONEY WON'!$1:$1048576,2,FALSE)</f>
        <v>0</v>
      </c>
      <c r="P100" s="42" t="s">
        <v>94</v>
      </c>
      <c r="Q100" s="115">
        <f>VLOOKUP(P100,'MONEY WON'!$1:$1048576,2,FALSE)</f>
        <v>165000</v>
      </c>
      <c r="R100" s="42" t="s">
        <v>57</v>
      </c>
      <c r="S100" s="115">
        <f>VLOOKUP(R100,'MONEY WON'!$1:$1048576,2,FALSE)</f>
        <v>33250</v>
      </c>
      <c r="T100" s="42" t="s">
        <v>61</v>
      </c>
      <c r="U100" s="115">
        <f>VLOOKUP(T100,'MONEY WON'!$1:$1048576,2,FALSE)</f>
        <v>0</v>
      </c>
      <c r="V100" s="43" t="s">
        <v>88</v>
      </c>
      <c r="W100" s="117">
        <f>VLOOKUP(V100,'MONEY WON'!$1:$1048576,2,FALSE)</f>
        <v>46900</v>
      </c>
      <c r="X100" s="44" t="s">
        <v>219</v>
      </c>
      <c r="Y100" s="117">
        <f>VLOOKUP(X100,'MONEY WON'!$1:$1048576,2,FALSE)</f>
        <v>135000</v>
      </c>
      <c r="Z100" s="44" t="s">
        <v>99</v>
      </c>
      <c r="AA100" s="117">
        <f>VLOOKUP(Z100,'MONEY WON'!$1:$1048576,2,FALSE)</f>
        <v>0</v>
      </c>
      <c r="AB100" s="45" t="s">
        <v>234</v>
      </c>
      <c r="AC100" s="113">
        <f>VLOOKUP(AB100,'MONEY WON'!$1:$1048576,2,FALSE)</f>
        <v>0</v>
      </c>
      <c r="AD100" s="45" t="s">
        <v>247</v>
      </c>
      <c r="AE100" s="113">
        <f>VLOOKUP(AD100,'MONEY WON'!$1:$1048576,2,FALSE)</f>
        <v>135000</v>
      </c>
      <c r="AF100" s="45" t="s">
        <v>260</v>
      </c>
      <c r="AG100" s="113">
        <f>VLOOKUP(AF100,'MONEY WON'!$1:$1048576,2,FALSE)</f>
        <v>365000</v>
      </c>
    </row>
    <row r="101" spans="1:33" x14ac:dyDescent="0.2">
      <c r="A101" s="34">
        <v>100</v>
      </c>
      <c r="B101" s="35" t="s">
        <v>140</v>
      </c>
      <c r="C101" s="108">
        <f>E101+G101+I101+K101+M101+O101+Q101+S101+U101+W101+Y101+AA101+AC101+AE101+AG101</f>
        <v>1159030</v>
      </c>
      <c r="D101" s="36" t="s">
        <v>31</v>
      </c>
      <c r="E101" s="37">
        <f>VLOOKUP(D101,'MONEY WON'!$1:$1048576,2,FALSE)</f>
        <v>37625</v>
      </c>
      <c r="F101" s="38" t="s">
        <v>48</v>
      </c>
      <c r="G101" s="37">
        <f>VLOOKUP(F101,'MONEY WON'!$1:$1048576,2,FALSE)</f>
        <v>214400</v>
      </c>
      <c r="H101" s="38" t="s">
        <v>32</v>
      </c>
      <c r="I101" s="37">
        <f>VLOOKUP(H101,'MONEY WON'!$1:$1048576,2,FALSE)</f>
        <v>90136</v>
      </c>
      <c r="J101" s="39" t="s">
        <v>193</v>
      </c>
      <c r="K101" s="111">
        <f>VLOOKUP(J101,'MONEY WON'!$1:$1048576,2,FALSE)</f>
        <v>288333</v>
      </c>
      <c r="L101" s="40" t="s">
        <v>38</v>
      </c>
      <c r="M101" s="111">
        <f>VLOOKUP(L101,'MONEY WON'!$1:$1048576,2,FALSE)</f>
        <v>0</v>
      </c>
      <c r="N101" s="41" t="s">
        <v>62</v>
      </c>
      <c r="O101" s="111">
        <f>VLOOKUP(N101,'MONEY WON'!$1:$1048576,2,FALSE)</f>
        <v>0</v>
      </c>
      <c r="P101" s="42" t="s">
        <v>209</v>
      </c>
      <c r="Q101" s="115">
        <f>VLOOKUP(P101,'MONEY WON'!$1:$1048576,2,FALSE)</f>
        <v>26500</v>
      </c>
      <c r="R101" s="42" t="s">
        <v>181</v>
      </c>
      <c r="S101" s="115">
        <f>VLOOKUP(R101,'MONEY WON'!$1:$1048576,2,FALSE)</f>
        <v>90136</v>
      </c>
      <c r="T101" s="42" t="s">
        <v>51</v>
      </c>
      <c r="U101" s="115">
        <f>VLOOKUP(T101,'MONEY WON'!$1:$1048576,2,FALSE)</f>
        <v>0</v>
      </c>
      <c r="V101" s="43" t="s">
        <v>220</v>
      </c>
      <c r="W101" s="117">
        <f>VLOOKUP(V101,'MONEY WON'!$1:$1048576,2,FALSE)</f>
        <v>0</v>
      </c>
      <c r="X101" s="44" t="s">
        <v>226</v>
      </c>
      <c r="Y101" s="117">
        <f>VLOOKUP(X101,'MONEY WON'!$1:$1048576,2,FALSE)</f>
        <v>0</v>
      </c>
      <c r="Z101" s="44" t="s">
        <v>182</v>
      </c>
      <c r="AA101" s="117">
        <f>VLOOKUP(Z101,'MONEY WON'!$1:$1048576,2,FALSE)</f>
        <v>46900</v>
      </c>
      <c r="AB101" s="45" t="s">
        <v>234</v>
      </c>
      <c r="AC101" s="113">
        <f>VLOOKUP(AB101,'MONEY WON'!$1:$1048576,2,FALSE)</f>
        <v>0</v>
      </c>
      <c r="AD101" s="45" t="s">
        <v>260</v>
      </c>
      <c r="AE101" s="113">
        <f>VLOOKUP(AD101,'MONEY WON'!$1:$1048576,2,FALSE)</f>
        <v>365000</v>
      </c>
      <c r="AF101" s="45" t="s">
        <v>254</v>
      </c>
      <c r="AG101" s="113">
        <f>VLOOKUP(AF101,'MONEY WON'!$1:$1048576,2,FALSE)</f>
        <v>0</v>
      </c>
    </row>
    <row r="102" spans="1:33" x14ac:dyDescent="0.2">
      <c r="A102" s="34">
        <v>101</v>
      </c>
      <c r="B102" s="35" t="s">
        <v>314</v>
      </c>
      <c r="C102" s="108">
        <f>E102+G102+I102+K102+M102+O102+Q102+S102+U102+W102+Y102+AA102+AC102+AE102+AG102</f>
        <v>1054519</v>
      </c>
      <c r="D102" s="36" t="s">
        <v>54</v>
      </c>
      <c r="E102" s="37">
        <f>VLOOKUP(D102,'MONEY WON'!$1:$1048576,2,FALSE)</f>
        <v>26500</v>
      </c>
      <c r="F102" s="38" t="s">
        <v>48</v>
      </c>
      <c r="G102" s="37">
        <f>VLOOKUP(F102,'MONEY WON'!$1:$1048576,2,FALSE)</f>
        <v>214400</v>
      </c>
      <c r="H102" s="36" t="s">
        <v>82</v>
      </c>
      <c r="I102" s="37">
        <f>VLOOKUP(H102,'MONEY WON'!$1:$1048576,2,FALSE)</f>
        <v>0</v>
      </c>
      <c r="J102" s="39" t="s">
        <v>193</v>
      </c>
      <c r="K102" s="111">
        <f>VLOOKUP(J102,'MONEY WON'!$1:$1048576,2,FALSE)</f>
        <v>288333</v>
      </c>
      <c r="L102" s="40" t="s">
        <v>190</v>
      </c>
      <c r="M102" s="111">
        <f>VLOOKUP(L102,'MONEY WON'!$1:$1048576,2,FALSE)</f>
        <v>46900</v>
      </c>
      <c r="N102" s="41" t="s">
        <v>62</v>
      </c>
      <c r="O102" s="111">
        <f>VLOOKUP(N102,'MONEY WON'!$1:$1048576,2,FALSE)</f>
        <v>0</v>
      </c>
      <c r="P102" s="42" t="s">
        <v>78</v>
      </c>
      <c r="Q102" s="115">
        <f>VLOOKUP(P102,'MONEY WON'!$1:$1048576,2,FALSE)</f>
        <v>33250</v>
      </c>
      <c r="R102" s="42" t="s">
        <v>210</v>
      </c>
      <c r="S102" s="115">
        <f>VLOOKUP(R102,'MONEY WON'!$1:$1048576,2,FALSE)</f>
        <v>0</v>
      </c>
      <c r="T102" s="42" t="s">
        <v>51</v>
      </c>
      <c r="U102" s="115">
        <f>VLOOKUP(T102,'MONEY WON'!$1:$1048576,2,FALSE)</f>
        <v>0</v>
      </c>
      <c r="V102" s="43" t="s">
        <v>226</v>
      </c>
      <c r="W102" s="117">
        <f>VLOOKUP(V102,'MONEY WON'!$1:$1048576,2,FALSE)</f>
        <v>0</v>
      </c>
      <c r="X102" s="44" t="s">
        <v>219</v>
      </c>
      <c r="Y102" s="117">
        <f>VLOOKUP(X102,'MONEY WON'!$1:$1048576,2,FALSE)</f>
        <v>135000</v>
      </c>
      <c r="Z102" s="44" t="s">
        <v>224</v>
      </c>
      <c r="AA102" s="117">
        <f>VLOOKUP(Z102,'MONEY WON'!$1:$1048576,2,FALSE)</f>
        <v>29500</v>
      </c>
      <c r="AB102" s="45" t="s">
        <v>258</v>
      </c>
      <c r="AC102" s="113">
        <f>VLOOKUP(AB102,'MONEY WON'!$1:$1048576,2,FALSE)</f>
        <v>90136</v>
      </c>
      <c r="AD102" s="45" t="s">
        <v>249</v>
      </c>
      <c r="AE102" s="113">
        <f>VLOOKUP(AD102,'MONEY WON'!$1:$1048576,2,FALSE)</f>
        <v>25500</v>
      </c>
      <c r="AF102" s="45" t="s">
        <v>251</v>
      </c>
      <c r="AG102" s="113">
        <f>VLOOKUP(AF102,'MONEY WON'!$1:$1048576,2,FALSE)</f>
        <v>165000</v>
      </c>
    </row>
    <row r="103" spans="1:33" x14ac:dyDescent="0.2">
      <c r="A103" s="34">
        <v>102</v>
      </c>
      <c r="B103" s="35" t="s">
        <v>331</v>
      </c>
      <c r="C103" s="108">
        <f>E103+G103+I103+K103+M103+O103+Q103+S103+U103+W103+Y103+AA103+AC103+AE103+AG103</f>
        <v>965375</v>
      </c>
      <c r="D103" s="36" t="s">
        <v>28</v>
      </c>
      <c r="E103" s="37">
        <f>VLOOKUP(D103,'MONEY WON'!$1:$1048576,2,FALSE)</f>
        <v>35000</v>
      </c>
      <c r="F103" s="38" t="s">
        <v>50</v>
      </c>
      <c r="G103" s="37">
        <f>VLOOKUP(F103,'MONEY WON'!$1:$1048576,2,FALSE)</f>
        <v>465000</v>
      </c>
      <c r="H103" s="38" t="s">
        <v>31</v>
      </c>
      <c r="I103" s="37">
        <f>VLOOKUP(H103,'MONEY WON'!$1:$1048576,2,FALSE)</f>
        <v>37625</v>
      </c>
      <c r="J103" s="39" t="s">
        <v>30</v>
      </c>
      <c r="K103" s="111">
        <f>VLOOKUP(J103,'MONEY WON'!$1:$1048576,2,FALSE)</f>
        <v>0</v>
      </c>
      <c r="L103" s="40" t="s">
        <v>58</v>
      </c>
      <c r="M103" s="111">
        <f>VLOOKUP(L103,'MONEY WON'!$1:$1048576,2,FALSE)</f>
        <v>0</v>
      </c>
      <c r="N103" s="41" t="s">
        <v>38</v>
      </c>
      <c r="O103" s="111">
        <f>VLOOKUP(N103,'MONEY WON'!$1:$1048576,2,FALSE)</f>
        <v>0</v>
      </c>
      <c r="P103" s="42" t="s">
        <v>74</v>
      </c>
      <c r="Q103" s="115">
        <f>VLOOKUP(P103,'MONEY WON'!$1:$1048576,2,FALSE)</f>
        <v>0</v>
      </c>
      <c r="R103" s="42" t="s">
        <v>55</v>
      </c>
      <c r="S103" s="115">
        <f>VLOOKUP(R103,'MONEY WON'!$1:$1048576,2,FALSE)</f>
        <v>0</v>
      </c>
      <c r="T103" s="42" t="s">
        <v>57</v>
      </c>
      <c r="U103" s="115">
        <f>VLOOKUP(T103,'MONEY WON'!$1:$1048576,2,FALSE)</f>
        <v>33250</v>
      </c>
      <c r="V103" s="43" t="s">
        <v>220</v>
      </c>
      <c r="W103" s="117">
        <f>VLOOKUP(V103,'MONEY WON'!$1:$1048576,2,FALSE)</f>
        <v>0</v>
      </c>
      <c r="X103" s="44" t="s">
        <v>224</v>
      </c>
      <c r="Y103" s="117">
        <f>VLOOKUP(X103,'MONEY WON'!$1:$1048576,2,FALSE)</f>
        <v>29500</v>
      </c>
      <c r="Z103" s="44" t="s">
        <v>225</v>
      </c>
      <c r="AA103" s="117">
        <f>VLOOKUP(Z103,'MONEY WON'!$1:$1048576,2,FALSE)</f>
        <v>0</v>
      </c>
      <c r="AB103" s="45" t="s">
        <v>186</v>
      </c>
      <c r="AC103" s="113">
        <f>VLOOKUP(AB103,'MONEY WON'!$1:$1048576,2,FALSE)</f>
        <v>0</v>
      </c>
      <c r="AD103" s="45" t="s">
        <v>260</v>
      </c>
      <c r="AE103" s="113">
        <f>VLOOKUP(AD103,'MONEY WON'!$1:$1048576,2,FALSE)</f>
        <v>365000</v>
      </c>
      <c r="AF103" s="45" t="s">
        <v>244</v>
      </c>
      <c r="AG103" s="113">
        <f>VLOOKUP(AF103,'MONEY WON'!$1:$1048576,2,FALSE)</f>
        <v>0</v>
      </c>
    </row>
    <row r="104" spans="1:33" x14ac:dyDescent="0.2">
      <c r="A104" s="34">
        <v>103</v>
      </c>
      <c r="B104" s="35" t="s">
        <v>319</v>
      </c>
      <c r="C104" s="108">
        <f>E104+G104+I104+K104+M104+O104+Q104+S104+U104+W104+Y104+AA104+AC104+AE104+AG104</f>
        <v>804161</v>
      </c>
      <c r="D104" s="36" t="s">
        <v>69</v>
      </c>
      <c r="E104" s="37">
        <f>VLOOKUP(D104,'MONEY WON'!$1:$1048576,2,FALSE)</f>
        <v>135000</v>
      </c>
      <c r="F104" s="38" t="s">
        <v>44</v>
      </c>
      <c r="G104" s="37">
        <f>VLOOKUP(F104,'MONEY WON'!$1:$1048576,2,FALSE)</f>
        <v>465000</v>
      </c>
      <c r="H104" s="38" t="s">
        <v>31</v>
      </c>
      <c r="I104" s="37">
        <f>VLOOKUP(H104,'MONEY WON'!$1:$1048576,2,FALSE)</f>
        <v>37625</v>
      </c>
      <c r="J104" s="39" t="s">
        <v>29</v>
      </c>
      <c r="K104" s="111">
        <f>VLOOKUP(J104,'MONEY WON'!$1:$1048576,2,FALSE)</f>
        <v>90136</v>
      </c>
      <c r="L104" s="40" t="s">
        <v>30</v>
      </c>
      <c r="M104" s="111">
        <f>VLOOKUP(L104,'MONEY WON'!$1:$1048576,2,FALSE)</f>
        <v>0</v>
      </c>
      <c r="N104" s="41" t="s">
        <v>62</v>
      </c>
      <c r="O104" s="111">
        <f>VLOOKUP(N104,'MONEY WON'!$1:$1048576,2,FALSE)</f>
        <v>0</v>
      </c>
      <c r="P104" s="42" t="s">
        <v>83</v>
      </c>
      <c r="Q104" s="115">
        <f>VLOOKUP(P104,'MONEY WON'!$1:$1048576,2,FALSE)</f>
        <v>0</v>
      </c>
      <c r="R104" s="42" t="s">
        <v>55</v>
      </c>
      <c r="S104" s="115">
        <f>VLOOKUP(R104,'MONEY WON'!$1:$1048576,2,FALSE)</f>
        <v>0</v>
      </c>
      <c r="T104" s="42" t="s">
        <v>65</v>
      </c>
      <c r="U104" s="115">
        <f>VLOOKUP(T104,'MONEY WON'!$1:$1048576,2,FALSE)</f>
        <v>0</v>
      </c>
      <c r="V104" s="43" t="s">
        <v>224</v>
      </c>
      <c r="W104" s="117">
        <f>VLOOKUP(V104,'MONEY WON'!$1:$1048576,2,FALSE)</f>
        <v>29500</v>
      </c>
      <c r="X104" s="44" t="s">
        <v>216</v>
      </c>
      <c r="Y104" s="117">
        <f>VLOOKUP(X104,'MONEY WON'!$1:$1048576,2,FALSE)</f>
        <v>0</v>
      </c>
      <c r="Z104" s="44" t="s">
        <v>217</v>
      </c>
      <c r="AA104" s="117">
        <f>VLOOKUP(Z104,'MONEY WON'!$1:$1048576,2,FALSE)</f>
        <v>46900</v>
      </c>
      <c r="AB104" s="45" t="s">
        <v>80</v>
      </c>
      <c r="AC104" s="113">
        <f>VLOOKUP(AB104,'MONEY WON'!$1:$1048576,2,FALSE)</f>
        <v>0</v>
      </c>
      <c r="AD104" s="45" t="s">
        <v>254</v>
      </c>
      <c r="AE104" s="113">
        <f>VLOOKUP(AD104,'MONEY WON'!$1:$1048576,2,FALSE)</f>
        <v>0</v>
      </c>
      <c r="AF104" s="45" t="s">
        <v>186</v>
      </c>
      <c r="AG104" s="113">
        <f>VLOOKUP(AF104,'MONEY WON'!$1:$1048576,2,FALSE)</f>
        <v>0</v>
      </c>
    </row>
    <row r="105" spans="1:33" x14ac:dyDescent="0.2">
      <c r="A105" s="34">
        <v>104</v>
      </c>
      <c r="B105" s="35" t="s">
        <v>307</v>
      </c>
      <c r="C105" s="108">
        <f>E105+G105+I105+K105+M105+O105+Q105+S105+U105+W105+Y105+AA105+AC105+AE105+AG105</f>
        <v>723744</v>
      </c>
      <c r="D105" s="36" t="s">
        <v>34</v>
      </c>
      <c r="E105" s="37">
        <f>VLOOKUP(D105,'MONEY WON'!$1:$1048576,2,FALSE)</f>
        <v>29500</v>
      </c>
      <c r="F105" s="38" t="s">
        <v>73</v>
      </c>
      <c r="G105" s="37">
        <f>VLOOKUP(F105,'MONEY WON'!$1:$1048576,2,FALSE)</f>
        <v>35000</v>
      </c>
      <c r="H105" s="38" t="s">
        <v>31</v>
      </c>
      <c r="I105" s="37">
        <f>VLOOKUP(H105,'MONEY WON'!$1:$1048576,2,FALSE)</f>
        <v>37625</v>
      </c>
      <c r="J105" s="39" t="s">
        <v>192</v>
      </c>
      <c r="K105" s="111">
        <f>VLOOKUP(J105,'MONEY WON'!$1:$1048576,2,FALSE)</f>
        <v>0</v>
      </c>
      <c r="L105" s="40" t="s">
        <v>193</v>
      </c>
      <c r="M105" s="111">
        <f>VLOOKUP(L105,'MONEY WON'!$1:$1048576,2,FALSE)</f>
        <v>288333</v>
      </c>
      <c r="N105" s="41" t="s">
        <v>190</v>
      </c>
      <c r="O105" s="111">
        <f>VLOOKUP(N105,'MONEY WON'!$1:$1048576,2,FALSE)</f>
        <v>46900</v>
      </c>
      <c r="P105" s="42" t="s">
        <v>78</v>
      </c>
      <c r="Q105" s="115">
        <f>VLOOKUP(P105,'MONEY WON'!$1:$1048576,2,FALSE)</f>
        <v>33250</v>
      </c>
      <c r="R105" s="42" t="s">
        <v>205</v>
      </c>
      <c r="S105" s="115">
        <f>VLOOKUP(R105,'MONEY WON'!$1:$1048576,2,FALSE)</f>
        <v>90136</v>
      </c>
      <c r="T105" s="42" t="s">
        <v>201</v>
      </c>
      <c r="U105" s="115">
        <f>VLOOKUP(T105,'MONEY WON'!$1:$1048576,2,FALSE)</f>
        <v>0</v>
      </c>
      <c r="V105" s="43" t="s">
        <v>184</v>
      </c>
      <c r="W105" s="117">
        <f>VLOOKUP(V105,'MONEY WON'!$1:$1048576,2,FALSE)</f>
        <v>28000</v>
      </c>
      <c r="X105" s="44" t="s">
        <v>99</v>
      </c>
      <c r="Y105" s="117">
        <f>VLOOKUP(X105,'MONEY WON'!$1:$1048576,2,FALSE)</f>
        <v>0</v>
      </c>
      <c r="Z105" s="44" t="s">
        <v>53</v>
      </c>
      <c r="AA105" s="117">
        <f>VLOOKUP(Z105,'MONEY WON'!$1:$1048576,2,FALSE)</f>
        <v>0</v>
      </c>
      <c r="AB105" s="45" t="s">
        <v>254</v>
      </c>
      <c r="AC105" s="113">
        <f>VLOOKUP(AB105,'MONEY WON'!$1:$1048576,2,FALSE)</f>
        <v>0</v>
      </c>
      <c r="AD105" s="45" t="s">
        <v>247</v>
      </c>
      <c r="AE105" s="113">
        <f>VLOOKUP(AD105,'MONEY WON'!$1:$1048576,2,FALSE)</f>
        <v>135000</v>
      </c>
      <c r="AF105" s="45" t="s">
        <v>239</v>
      </c>
      <c r="AG105" s="113">
        <f>VLOOKUP(AF105,'MONEY WON'!$1:$1048576,2,FALSE)</f>
        <v>0</v>
      </c>
    </row>
    <row r="108" spans="1:33" x14ac:dyDescent="0.2">
      <c r="B108" s="48"/>
    </row>
    <row r="109" spans="1:33" x14ac:dyDescent="0.2">
      <c r="B109" s="48"/>
    </row>
    <row r="110" spans="1:33" x14ac:dyDescent="0.2">
      <c r="B110" s="48"/>
    </row>
  </sheetData>
  <autoFilter ref="A1:AG105" xr:uid="{F6BA8268-1239-4368-8025-BCF6B8D3B3C7}"/>
  <sortState xmlns:xlrd2="http://schemas.microsoft.com/office/spreadsheetml/2017/richdata2" ref="A2:AG105">
    <sortCondition descending="1" ref="C2:C105"/>
    <sortCondition ref="B2:B105"/>
  </sortState>
  <phoneticPr fontId="2" type="noConversion"/>
  <conditionalFormatting sqref="A2:B2 D2 F2 H2 J2 L2 N2 P2 R2 T2 V2 X2 Z2 AB2 AD2 AF2 AH2:XFD2 A5 A8 A11 A14 A17 A20 A23 A26 A29 A32 A35 A38 A41 A44 A47 A50 A53 A56 A59 A62 A65 A68 A71 A74 A77 A80 A83 A86 A89 A92 A95 A98 A101 A104">
    <cfRule type="duplicateValues" dxfId="458" priority="198"/>
    <cfRule type="duplicateValues" dxfId="457" priority="319"/>
  </conditionalFormatting>
  <conditionalFormatting sqref="A3:B3 D3 F3 H3 J3 L3 N3 P3 R3 T3 V3 X3 Z3 AB3 AD3 AF3 AH3:XFD3 A6 A9 A12 A15 A18 A21 A24 A27 A30 A33 A36 A39 A42 A45 A48 A51 A54 A57 A60 A63 A66 A69 A72 A75 A78 A81 A84 A87 A90 A93 A96 A99 A102 A105">
    <cfRule type="duplicateValues" dxfId="456" priority="197"/>
    <cfRule type="duplicateValues" dxfId="455" priority="318"/>
  </conditionalFormatting>
  <conditionalFormatting sqref="B62 D62 F62 H62 J62 L62 N62 P62 R62 T62 V62 X62 Z62 AB62 AD62 AF62 AH62:XFD62">
    <cfRule type="duplicateValues" dxfId="454" priority="257"/>
  </conditionalFormatting>
  <conditionalFormatting sqref="B63 D63 F63 H63 J63 L63 N63 P63 R63 T63 V63 X63 Z63 AB63 AD63 AF63 AH63:XFD63">
    <cfRule type="duplicateValues" dxfId="453" priority="256"/>
  </conditionalFormatting>
  <conditionalFormatting sqref="B64 D64 F64 H64 J64 L64 N64 P64 R64 T64 V64 X64 Z64 AB64 AD64 AF64 AH64:XFD64">
    <cfRule type="duplicateValues" dxfId="452" priority="255"/>
  </conditionalFormatting>
  <conditionalFormatting sqref="B65 D65 F65 H65 J65 L65 N65 P65 R65 T65 V65 X65 Z65 AB65 AD65 AF65 AH65:XFD65">
    <cfRule type="duplicateValues" dxfId="451" priority="254"/>
  </conditionalFormatting>
  <conditionalFormatting sqref="B66 D66 F66 H66 J66 L66 N66 P66 R66 T66 V66 X66 Z66 AB66 AD66 AF66 AH66:XFD66">
    <cfRule type="duplicateValues" dxfId="450" priority="253"/>
  </conditionalFormatting>
  <conditionalFormatting sqref="B67 D67 F67 H67 J67 L67 N67 P67 R67 T67 V67 X67 Z67 AB67 AD67 AF67 AH67:XFD67">
    <cfRule type="duplicateValues" dxfId="449" priority="252"/>
  </conditionalFormatting>
  <conditionalFormatting sqref="B68 D68 F68 H68 J68 L68 N68 P68 R68 T68 V68 X68 Z68 AB68 AD68 AF68 AH68:XFD68">
    <cfRule type="duplicateValues" dxfId="448" priority="251"/>
  </conditionalFormatting>
  <conditionalFormatting sqref="B69 D69 F69 H69 J69 L69 N69 P69 R69 T69 V69 X69 Z69 AB69 AD69 AF69 AH69:XFD69">
    <cfRule type="duplicateValues" dxfId="447" priority="250"/>
  </conditionalFormatting>
  <conditionalFormatting sqref="AH70:XFD70 B70 D70 F70 H70 J70 L70 N70 P70 R70 T70 V70 X70 Z70 AB70 AD70">
    <cfRule type="duplicateValues" dxfId="446" priority="249"/>
  </conditionalFormatting>
  <conditionalFormatting sqref="B71 D71 F71 H71 J71 L71 N71 P71 R71 T71 V71 X71 Z71 AB71 AD71 AF71 AH71:XFD71">
    <cfRule type="duplicateValues" dxfId="445" priority="248"/>
  </conditionalFormatting>
  <conditionalFormatting sqref="B72 D72 F72 H72 J72 L72 N72 P72 R72 T72 V72 X72 Z72 AB72 AD72 AF72 AH72:XFD72">
    <cfRule type="duplicateValues" dxfId="444" priority="247"/>
  </conditionalFormatting>
  <conditionalFormatting sqref="N73 B73 D73 F73 H73 J73 P73 R73 T73 V73 X73 Z73 AB73 AD73 AF73 AH73:XFD73">
    <cfRule type="duplicateValues" dxfId="443" priority="246"/>
  </conditionalFormatting>
  <conditionalFormatting sqref="B74 D74 F74 H74 J74 L74 N74 P74 R74 T74 V74 X74 Z74 AB74 AD74 AF74 AH74:XFD74">
    <cfRule type="duplicateValues" dxfId="442" priority="245"/>
  </conditionalFormatting>
  <conditionalFormatting sqref="J75 AB75 B75 D75 F75 L75 N75 P75 R75 T75 V75 X75 AD75 AF75 AH75:XFD75">
    <cfRule type="duplicateValues" dxfId="441" priority="244"/>
  </conditionalFormatting>
  <conditionalFormatting sqref="B76 H76 D76 J76 L76 N76 P76 R76 T76 V76 X76 Z76 AB76 AD76 AF76 AH76:XFD76">
    <cfRule type="duplicateValues" dxfId="440" priority="243"/>
  </conditionalFormatting>
  <conditionalFormatting sqref="B77 D77 F77 H77 J77 L77 N77 P77 R77 T77 V77 X77 Z77 AB77 AD77 AF77 AH77:XFD77">
    <cfRule type="duplicateValues" dxfId="439" priority="242"/>
  </conditionalFormatting>
  <conditionalFormatting sqref="B78 D78 F78 H78 J78 L78 N78 P78 R78 T78 V78 X78 Z78 AB78 AD78 AF78 AH78:XFD78">
    <cfRule type="duplicateValues" dxfId="438" priority="241"/>
  </conditionalFormatting>
  <conditionalFormatting sqref="B79 D79 F79 H79 J79 L79 N79 P79 R79 T79 V79 X79 Z79 AB79 AD79 AF79 AH79:XFD79">
    <cfRule type="duplicateValues" dxfId="437" priority="240"/>
  </conditionalFormatting>
  <conditionalFormatting sqref="B80 D80 F80 H80 J80 L80 N80 P80 R80 T80 V80 X80 Z80 AB80 AD80 AF80 AH80:XFD80">
    <cfRule type="duplicateValues" dxfId="436" priority="239"/>
  </conditionalFormatting>
  <conditionalFormatting sqref="B81 D81 F81 H81 J81 L81 N81 P81 R81 T81 V81 X81 Z81 AB81 AD81 AF81 AH81:XFD81">
    <cfRule type="duplicateValues" dxfId="435" priority="238"/>
  </conditionalFormatting>
  <conditionalFormatting sqref="B82 D82 F82 H82 J82 L82 N82 P82 R82 T82 V82 X82 Z82 AB82 AD82 AF82 AH82:XFD82">
    <cfRule type="duplicateValues" dxfId="434" priority="237"/>
  </conditionalFormatting>
  <conditionalFormatting sqref="AB83 B83 D83 F83 H83 J83 L83 N83 P83 R83 T83 V83 X83 AD83 AF83 AH83:XFD83">
    <cfRule type="duplicateValues" dxfId="433" priority="236"/>
  </conditionalFormatting>
  <conditionalFormatting sqref="B84 D84 F84 H84 J84 L84 N84 P84 R84 T84 V84 X84 Z84 AB84 AD84 AF84 AH84:XFD84">
    <cfRule type="duplicateValues" dxfId="432" priority="235"/>
  </conditionalFormatting>
  <conditionalFormatting sqref="B85 D85 F85 H85 J85 L85 N85 P85 R85 T85 V85 X85 Z85 AB85 AD85 AF85 AH85:XFD85">
    <cfRule type="duplicateValues" dxfId="431" priority="234"/>
  </conditionalFormatting>
  <conditionalFormatting sqref="AB86 B86 D86 F86 H86 J86 L86 N86 P86 R86 T86 V86 X86 AD86 AF86 AH86:XFD86">
    <cfRule type="duplicateValues" dxfId="430" priority="233"/>
  </conditionalFormatting>
  <conditionalFormatting sqref="B87 D87 F87 H87 J87 L87 N87 P87 R87 T87 V87 X87 Z87 AB87 AD87 AF87 AH87:XFD87">
    <cfRule type="duplicateValues" dxfId="429" priority="232"/>
  </conditionalFormatting>
  <conditionalFormatting sqref="B88 D88 F88 H88 J88 L88 N88 P88 R88 T88 V88 X88 Z88 AB88 AD88 AF88 AH88:XFD88">
    <cfRule type="duplicateValues" dxfId="428" priority="231"/>
  </conditionalFormatting>
  <conditionalFormatting sqref="B89 D89 F89 H89 J89 L89 N89 P89 R89 T89 V89 X89 Z89 AB89 AD89 AF89 AH89:XFD89">
    <cfRule type="duplicateValues" dxfId="427" priority="230"/>
  </conditionalFormatting>
  <conditionalFormatting sqref="B90 D90 F90 H90 J90 L90 N90 P90 R90 T90 V90 X90 Z90 AB90 AD90 AF90 AH90:XFD90">
    <cfRule type="duplicateValues" dxfId="426" priority="229"/>
  </conditionalFormatting>
  <conditionalFormatting sqref="B91 D91 F91 H91 J91 L91 P91 R91 T91 V91 X91 Z91 AB91 AD91 AF91 AH91:XFD91">
    <cfRule type="duplicateValues" dxfId="425" priority="228"/>
  </conditionalFormatting>
  <conditionalFormatting sqref="B92 D92 F92 H92 J92 L92 N92 P92 R92 T92 V92 X92 Z92 AB92 AD92 AF92 AH92:XFD92">
    <cfRule type="duplicateValues" dxfId="424" priority="227"/>
  </conditionalFormatting>
  <conditionalFormatting sqref="B93 D93 F93 H93 J93 L93 N93 P93 R93 T93 V93 X93 Z93 AB93 AD93 AF93 AH93:XFD93">
    <cfRule type="duplicateValues" dxfId="423" priority="226"/>
  </conditionalFormatting>
  <conditionalFormatting sqref="B94 D94 F94 H94 J94 L94 N94 P94 T94 V94 X94 Z94 AB94 AD94 AF94 AH94:XFD94">
    <cfRule type="duplicateValues" dxfId="422" priority="225"/>
  </conditionalFormatting>
  <conditionalFormatting sqref="B95 D95 F95 H95 J95 L95 N95 P95 R95 T95 V95 X95 Z95 AB95 AD95 AF95 AH95:XFD95">
    <cfRule type="duplicateValues" dxfId="421" priority="224"/>
  </conditionalFormatting>
  <conditionalFormatting sqref="B96 D96 F96 H96 J96 L96 N96 P96 R96 T96 V96 X96 Z96 AB96 AD96 AF96 AH96:XFD96">
    <cfRule type="duplicateValues" dxfId="420" priority="223"/>
  </conditionalFormatting>
  <conditionalFormatting sqref="AF97 B97 D97 F97 H97 J97 L97 N97 P97 R97 T97 V97 X97 Z97 AB97 AH97:XFD97">
    <cfRule type="duplicateValues" dxfId="419" priority="222"/>
  </conditionalFormatting>
  <conditionalFormatting sqref="AB98 B98 D98 F98 H98 J98 L98 N98 P98 R98 T98 V98 X98 AD98 AF98 AH98:XFD98">
    <cfRule type="duplicateValues" dxfId="418" priority="221"/>
  </conditionalFormatting>
  <conditionalFormatting sqref="AD99 B99 D99 F99 H99 J99 L99 N99 P99 R99 T99 V99 X99 Z99 AF99 AH99:XFD99">
    <cfRule type="duplicateValues" dxfId="417" priority="220"/>
  </conditionalFormatting>
  <conditionalFormatting sqref="B100 D100 F100 H100 J100 L100 N100 P100 R100 T100 V100 X100 Z100 AB100 AD100 AF100 AH100:XFD100">
    <cfRule type="duplicateValues" dxfId="416" priority="217"/>
  </conditionalFormatting>
  <conditionalFormatting sqref="AH101:XFD101 B101 D101 F101 H101 J101 L101 N101 P101 R101 T101 V101 X101 Z101 AB101 AD101">
    <cfRule type="duplicateValues" dxfId="415" priority="216"/>
  </conditionalFormatting>
  <conditionalFormatting sqref="AD102 B102 D102 F102 H102 J102 L102 N102 P102 T102 V102 X102 AF102 AH102:XFD102">
    <cfRule type="duplicateValues" dxfId="414" priority="215"/>
  </conditionalFormatting>
  <conditionalFormatting sqref="AH103:XFD103 AD103 B103 D103 F103 H103 J103 L103 N103 P103 R103 T103 V103 X103">
    <cfRule type="duplicateValues" dxfId="413" priority="214"/>
  </conditionalFormatting>
  <conditionalFormatting sqref="AH104:XFD104 B104 D104 F104 H104 J104 L104 N104 P104 T104">
    <cfRule type="duplicateValues" dxfId="412" priority="213"/>
  </conditionalFormatting>
  <conditionalFormatting sqref="AH105:XFD105 B105 D105 F105 H105 P105 R105 T105 V105 X105 Z105 AB105">
    <cfRule type="duplicateValues" dxfId="411" priority="212"/>
  </conditionalFormatting>
  <conditionalFormatting sqref="B5 D5 F5 H5 J5 L5 N5 P5 R5 T5 V5 X5 Z5 AB5 AD5 AF5 AH5:XFD5">
    <cfRule type="duplicateValues" dxfId="410" priority="193"/>
    <cfRule type="duplicateValues" dxfId="409" priority="194"/>
  </conditionalFormatting>
  <conditionalFormatting sqref="B6 D6 F6 H6 J6 L6 N6 P6 R6 T6 V6 X6 Z6 AB6 AD6 AF6 AH6:XFD6">
    <cfRule type="duplicateValues" dxfId="408" priority="191"/>
    <cfRule type="duplicateValues" dxfId="407" priority="192"/>
  </conditionalFormatting>
  <conditionalFormatting sqref="B7 D7 F7 H7 J7 L7 N7 P7 R7 T7 V7 X7 Z7 AB7 AD7 AF7 AH7:XFD7">
    <cfRule type="duplicateValues" dxfId="406" priority="189"/>
    <cfRule type="duplicateValues" dxfId="405" priority="190"/>
  </conditionalFormatting>
  <conditionalFormatting sqref="B8 H8 D8 F8 J8 L8 N8 P8 R8 T8 V8 X8 Z8 AB8 AD8 AF8 AH8:XFD8">
    <cfRule type="duplicateValues" dxfId="404" priority="187"/>
    <cfRule type="duplicateValues" dxfId="403" priority="188"/>
  </conditionalFormatting>
  <conditionalFormatting sqref="B9 D9 F9 H9 J9 L9 N9 P9 R9 T9 V9 X9 Z9 AB9 AD9 AF9 AH9:XFD9">
    <cfRule type="duplicateValues" dxfId="402" priority="185"/>
    <cfRule type="duplicateValues" dxfId="401" priority="186"/>
  </conditionalFormatting>
  <conditionalFormatting sqref="B10 D10 F10 H10 J10 L10 N10 P10 R10 T10 V10 X10 Z10 AB10 AD10 AF10 AH10:XFD10">
    <cfRule type="duplicateValues" dxfId="400" priority="183"/>
    <cfRule type="duplicateValues" dxfId="399" priority="184"/>
  </conditionalFormatting>
  <conditionalFormatting sqref="B11 D11 F11 H11 J11 L11 N11 P11 R11 T11 V11 X11 Z11 AB11 AD11 AF11 AH11:XFD11">
    <cfRule type="duplicateValues" dxfId="398" priority="181"/>
    <cfRule type="duplicateValues" dxfId="397" priority="182"/>
  </conditionalFormatting>
  <conditionalFormatting sqref="B12 D12 F12 H12 J12 L12 N12 P12 R12 T12 V12 X12 Z12 AB12 AD12 AF12 AH12:XFD12">
    <cfRule type="duplicateValues" dxfId="396" priority="179"/>
    <cfRule type="duplicateValues" dxfId="395" priority="180"/>
  </conditionalFormatting>
  <conditionalFormatting sqref="B13 D13 F13 H13 J13 L13 N13 P13 R13 T13 V13 X13 Z13 AB13 AD13 AF13 AH13:XFD13">
    <cfRule type="duplicateValues" dxfId="394" priority="177"/>
    <cfRule type="duplicateValues" dxfId="393" priority="178"/>
  </conditionalFormatting>
  <conditionalFormatting sqref="B14 D14 F14 H14 J14 L14 N14 P14 R14 T14 V14 X14 Z14 AB14 AD14 AF14 AH14:XFD14">
    <cfRule type="duplicateValues" dxfId="392" priority="175"/>
    <cfRule type="duplicateValues" dxfId="391" priority="176"/>
  </conditionalFormatting>
  <conditionalFormatting sqref="B15 D15 F15 H15 J15 L15 N15 P15 R15 T15 V15 X15 Z15 AB15 AD15 AF15 AH15:XFD15">
    <cfRule type="duplicateValues" dxfId="390" priority="173"/>
    <cfRule type="duplicateValues" dxfId="389" priority="174"/>
  </conditionalFormatting>
  <conditionalFormatting sqref="B16 D16 F16 H16 J16 L16 N16 P16 R16 T16 V16 X16 Z16 AB16 AD16 AF16 AH16:XFD16">
    <cfRule type="duplicateValues" dxfId="388" priority="171"/>
    <cfRule type="duplicateValues" dxfId="387" priority="172"/>
  </conditionalFormatting>
  <conditionalFormatting sqref="B17 D17 F17 H17 J17 L17 N17 P17 R17 T17 V17 X17 Z17 AB17 AD17 AF17 AH17:XFD17">
    <cfRule type="duplicateValues" dxfId="386" priority="169"/>
    <cfRule type="duplicateValues" dxfId="385" priority="170"/>
  </conditionalFormatting>
  <conditionalFormatting sqref="B18 D18 F18 H18 J18 L18 N18 P18 R18 T18 V18 X18 Z18 AB18 AD18 AF18 AH18:XFD18">
    <cfRule type="duplicateValues" dxfId="384" priority="167"/>
    <cfRule type="duplicateValues" dxfId="383" priority="168"/>
  </conditionalFormatting>
  <conditionalFormatting sqref="B19 D19 F19 H19 J19 L19 N19 P19 R19 T19 V19 X19 Z19 AB19 AD19 AF19 AH19:XFD19">
    <cfRule type="duplicateValues" dxfId="382" priority="165"/>
    <cfRule type="duplicateValues" dxfId="381" priority="166"/>
  </conditionalFormatting>
  <conditionalFormatting sqref="B20 D20 F20 H20 J20 L20 N20 P20 R20 T20 V20 X20 Z20 AB20 AD20 AF20 AH20:XFD20">
    <cfRule type="duplicateValues" dxfId="380" priority="163"/>
    <cfRule type="duplicateValues" dxfId="379" priority="164"/>
  </conditionalFormatting>
  <conditionalFormatting sqref="B21 H21 D21 J21 L21 N21 P21 R21 T21 V21 X21 Z21 AB21 AD21 AF21 AH21:XFD21">
    <cfRule type="duplicateValues" dxfId="378" priority="161"/>
    <cfRule type="duplicateValues" dxfId="377" priority="162"/>
  </conditionalFormatting>
  <conditionalFormatting sqref="B22 D22 F22 H22 J22 L22 N22 P22 R22 T22 V22 X22 Z22 AB22 AD22 AF22 AH22:XFD22">
    <cfRule type="duplicateValues" dxfId="376" priority="159"/>
    <cfRule type="duplicateValues" dxfId="375" priority="160"/>
  </conditionalFormatting>
  <conditionalFormatting sqref="B23 D23 F23 H23 J23 L23 N23 P23 R23 T23 V23 X23 Z23 AB23 AD23 AF23 AH23:XFD23">
    <cfRule type="duplicateValues" dxfId="374" priority="157"/>
    <cfRule type="duplicateValues" dxfId="373" priority="158"/>
  </conditionalFormatting>
  <conditionalFormatting sqref="B24 D24 F24 H24 J24 L24 N24 P24 R24 T24 V24 X24 Z24 AB24 AD24 AF24 AH24:XFD24">
    <cfRule type="duplicateValues" dxfId="372" priority="155"/>
    <cfRule type="duplicateValues" dxfId="371" priority="156"/>
  </conditionalFormatting>
  <conditionalFormatting sqref="B25 D25 F25 H25 J25 L25 N25 P25 R25 T25 V25 X25 Z25 AB25 AD25 AF25 AH25:XFD25">
    <cfRule type="duplicateValues" dxfId="370" priority="153"/>
    <cfRule type="duplicateValues" dxfId="369" priority="154"/>
  </conditionalFormatting>
  <conditionalFormatting sqref="B26 D26 F26 H26 J26 L26 N26 P26 R26 T26 V26 X26 Z26 AB26 AD26 AF26 AH26:XFD26">
    <cfRule type="duplicateValues" dxfId="368" priority="149"/>
    <cfRule type="duplicateValues" dxfId="367" priority="150"/>
  </conditionalFormatting>
  <conditionalFormatting sqref="B27 D27 F27 H27 J27 L27 N27 P27 R27 T27 V27 X27 Z27 AB27 AD27 AF27 AH27:XFD27">
    <cfRule type="duplicateValues" dxfId="366" priority="143"/>
    <cfRule type="duplicateValues" dxfId="365" priority="144"/>
  </conditionalFormatting>
  <conditionalFormatting sqref="J28 B28 D28 F28 L28 N28 P28 R28 T28 V28 X28 Z28 AB28 AD28 AF28 AH28:XFD28">
    <cfRule type="duplicateValues" dxfId="364" priority="141"/>
    <cfRule type="duplicateValues" dxfId="363" priority="142"/>
  </conditionalFormatting>
  <conditionalFormatting sqref="B29 D29 F29 H29 J29 L29 N29 P29 R29 T29 V29 X29 Z29 AB29 AD29 AF29 AH29:XFD29">
    <cfRule type="duplicateValues" dxfId="362" priority="139"/>
    <cfRule type="duplicateValues" dxfId="361" priority="140"/>
  </conditionalFormatting>
  <conditionalFormatting sqref="B30 D30 F30 H30 J30 L30 N30 P30 R30 V30 X30 Z30 AB30 AD30 AF30 AH30:XFD30">
    <cfRule type="duplicateValues" dxfId="360" priority="137"/>
    <cfRule type="duplicateValues" dxfId="359" priority="138"/>
  </conditionalFormatting>
  <conditionalFormatting sqref="B31 D31 F31 H31 J31 L31 N31 P31 R31 T31 V31 X31 Z31 AB31 AD31 AF31 AH31:XFD31">
    <cfRule type="duplicateValues" dxfId="358" priority="135"/>
    <cfRule type="duplicateValues" dxfId="357" priority="136"/>
  </conditionalFormatting>
  <conditionalFormatting sqref="B32 D32 F32 H32 J32 L32 N32 P32 R32 T32 V32 X32 Z32 AB32 AD32 AF32 AH32:XFD32">
    <cfRule type="duplicateValues" dxfId="356" priority="133"/>
    <cfRule type="duplicateValues" dxfId="355" priority="134"/>
  </conditionalFormatting>
  <conditionalFormatting sqref="B33 D33 F33 H33 J33 L33 N33 P33 R33 T33 V33 X33 Z33 AB33 AD33 AF33 AH33:XFD33">
    <cfRule type="duplicateValues" dxfId="354" priority="131"/>
    <cfRule type="duplicateValues" dxfId="353" priority="132"/>
  </conditionalFormatting>
  <conditionalFormatting sqref="B34 D34 F34 H34 J34 L34 N34 P34 R34 T34 V34 X34 Z34 AB34 AD34 AF34 AH34:XFD34">
    <cfRule type="duplicateValues" dxfId="352" priority="129"/>
    <cfRule type="duplicateValues" dxfId="351" priority="130"/>
  </conditionalFormatting>
  <conditionalFormatting sqref="B35 D35 F35 H35 J35 L35 N35 P35 R35 T35 V35 X35 Z35 AB35 AD35 AF35 AH35:XFD35">
    <cfRule type="duplicateValues" dxfId="350" priority="127"/>
    <cfRule type="duplicateValues" dxfId="349" priority="128"/>
  </conditionalFormatting>
  <conditionalFormatting sqref="B36 D36 F36 H36 J36 L36 N36 P36 R36 T36 V36 X36 Z36 AB36 AD36 AF36 AH36:XFD36">
    <cfRule type="duplicateValues" dxfId="348" priority="125"/>
    <cfRule type="duplicateValues" dxfId="347" priority="126"/>
  </conditionalFormatting>
  <conditionalFormatting sqref="B37 D37 F37 H37 J37 L37 N37 P37 R37 T37 V37 X37 Z37 AB37 AD37 AF37 AH37:XFD37">
    <cfRule type="duplicateValues" dxfId="346" priority="123"/>
    <cfRule type="duplicateValues" dxfId="345" priority="124"/>
  </conditionalFormatting>
  <conditionalFormatting sqref="B38 D38 F38 H38 J38 L38 N38 P38 R38 T38 V38 X38 Z38 AB38 AD38 AF38 AH38:XFD38">
    <cfRule type="duplicateValues" dxfId="344" priority="121"/>
    <cfRule type="duplicateValues" dxfId="343" priority="122"/>
  </conditionalFormatting>
  <conditionalFormatting sqref="B39 D39 F39 H39 J39 L39 N39 P39 R39 T39 V39 X39 Z39 AB39 AD39 AF39 AH39:XFD39">
    <cfRule type="duplicateValues" dxfId="342" priority="119"/>
    <cfRule type="duplicateValues" dxfId="341" priority="120"/>
  </conditionalFormatting>
  <conditionalFormatting sqref="B40 D40 F40 H40 J40 L40 N40 P40 R40 T40 V40 X40 Z40 AB40 AD40 AF40 AH40:XFD40">
    <cfRule type="duplicateValues" dxfId="340" priority="117"/>
    <cfRule type="duplicateValues" dxfId="339" priority="118"/>
  </conditionalFormatting>
  <conditionalFormatting sqref="B41 D41 F41 H41 J41 L41 N41 P41 R41 V41 X41 Z41 AB41 AD41 AF41 AH41:XFD41">
    <cfRule type="duplicateValues" dxfId="338" priority="115"/>
    <cfRule type="duplicateValues" dxfId="337" priority="116"/>
  </conditionalFormatting>
  <conditionalFormatting sqref="B42 D42 F42 H42 J42 L42 N42 P42 R42 T42 X42 Z42 AB42 AD42 AF42 AH42:XFD42">
    <cfRule type="duplicateValues" dxfId="336" priority="113"/>
    <cfRule type="duplicateValues" dxfId="335" priority="114"/>
  </conditionalFormatting>
  <conditionalFormatting sqref="B43 D43 F43 H43 J43 L43 N43 R43 T43 V43 X43 Z43 AB43 AD43 AF43 AH43:XFD43">
    <cfRule type="duplicateValues" dxfId="334" priority="111"/>
    <cfRule type="duplicateValues" dxfId="333" priority="112"/>
  </conditionalFormatting>
  <conditionalFormatting sqref="B44 D44 F44 H44 J44 L44 N44 P44 R44 T44 V44 X44 Z44 AB44 AD44 AF44 AH44:XFD44">
    <cfRule type="duplicateValues" dxfId="332" priority="109"/>
    <cfRule type="duplicateValues" dxfId="331" priority="110"/>
  </conditionalFormatting>
  <conditionalFormatting sqref="B45 D45 F45 H45 J45 L45 N45 P45 R45 T45 V45 X45 Z45 AB45 AD45 AF45 AH45:XFD45">
    <cfRule type="duplicateValues" dxfId="330" priority="107"/>
    <cfRule type="duplicateValues" dxfId="329" priority="108"/>
  </conditionalFormatting>
  <conditionalFormatting sqref="B46 D46 F46 H46 J46 L46 N46 P46 R46 T46 V46 X46 Z46 AB46 AD46 AF46 AH46:XFD46">
    <cfRule type="duplicateValues" dxfId="328" priority="105"/>
    <cfRule type="duplicateValues" dxfId="327" priority="106"/>
  </conditionalFormatting>
  <conditionalFormatting sqref="L47 B47 D47 F47 H47 N47 P47 R47 T47 V47 X47 Z47 AB47 AD47 AF47 AH47:XFD47">
    <cfRule type="duplicateValues" dxfId="326" priority="103"/>
    <cfRule type="duplicateValues" dxfId="325" priority="104"/>
  </conditionalFormatting>
  <conditionalFormatting sqref="B48 D48 F48 H48 J48 L48 N48 P48 R48 T48 V48 X48 Z48 AB48 AD48 AF48 AH48:XFD48">
    <cfRule type="duplicateValues" dxfId="324" priority="101"/>
    <cfRule type="duplicateValues" dxfId="323" priority="102"/>
  </conditionalFormatting>
  <conditionalFormatting sqref="B49 D49 F49 H49 J49 L49 N49 P49 R49 T49 V49 X49 Z49 AB49 AD49 AF49 AH49:XFD49">
    <cfRule type="duplicateValues" dxfId="322" priority="99"/>
    <cfRule type="duplicateValues" dxfId="321" priority="100"/>
  </conditionalFormatting>
  <conditionalFormatting sqref="B50 D50 F50 H50 J50 L50 N50 P50 R50 T50 V50 X50 Z50 AB50 AD50 AF50 AH50:XFD50">
    <cfRule type="duplicateValues" dxfId="320" priority="97"/>
    <cfRule type="duplicateValues" dxfId="319" priority="98"/>
  </conditionalFormatting>
  <conditionalFormatting sqref="AB51 B51 D51 F51 H51 J51 L51 N51 R51 T51 AD51 AF51 AH51:XFD51">
    <cfRule type="duplicateValues" dxfId="318" priority="95"/>
    <cfRule type="duplicateValues" dxfId="317" priority="96"/>
  </conditionalFormatting>
  <conditionalFormatting sqref="Z52 B52 D52 F52 H52 J52 L52 N52 P52 R52 T52 V52 AB52 AD52 AF52 AH52:XFD52">
    <cfRule type="duplicateValues" dxfId="316" priority="93"/>
    <cfRule type="duplicateValues" dxfId="315" priority="94"/>
  </conditionalFormatting>
  <conditionalFormatting sqref="B53 D53 F53 H53 J53 L53 N53 R53 T53 V53 X53 Z53 AB53 AD53 AF53 AH53:XFD53">
    <cfRule type="duplicateValues" dxfId="314" priority="91"/>
    <cfRule type="duplicateValues" dxfId="313" priority="92"/>
  </conditionalFormatting>
  <conditionalFormatting sqref="B54 D54 F54 H54 J54 L54 N54 P54 R54 T54 V54 X54 Z54 AB54 AD54 AF54 AH54:XFD54">
    <cfRule type="duplicateValues" dxfId="312" priority="87"/>
    <cfRule type="duplicateValues" dxfId="311" priority="88"/>
  </conditionalFormatting>
  <conditionalFormatting sqref="B55 D55 F55 H55 J55 L55 N55 P55 R55 T55 V55 X55 Z55 AB55 AD55 AF55 AH55:XFD55">
    <cfRule type="duplicateValues" dxfId="310" priority="83"/>
    <cfRule type="duplicateValues" dxfId="309" priority="84"/>
  </conditionalFormatting>
  <conditionalFormatting sqref="AB56 B56 D56 F56 H56 J56 L56 N56 P56 R56 T56 V56 X56 AD56 AF56 AH56:XFD56">
    <cfRule type="duplicateValues" dxfId="308" priority="81"/>
    <cfRule type="duplicateValues" dxfId="307" priority="82"/>
  </conditionalFormatting>
  <conditionalFormatting sqref="B57 D57 F57 H57 J57 L57 N57 P57 R57 T57 V57 X57 Z57 AB57 AD57 AF57 AH57:XFD57">
    <cfRule type="duplicateValues" dxfId="306" priority="79"/>
    <cfRule type="duplicateValues" dxfId="305" priority="80"/>
  </conditionalFormatting>
  <conditionalFormatting sqref="B58 D58 F58 H58 J58 L58 N58 P58 R58 T58 V58 X58 Z58 AB58 AD58 AF58 AH58:XFD58">
    <cfRule type="duplicateValues" dxfId="304" priority="77"/>
    <cfRule type="duplicateValues" dxfId="303" priority="78"/>
  </conditionalFormatting>
  <conditionalFormatting sqref="B59 D59 F59 H59 J59 L59 N59 P59 T59 V59 X59 Z59 AB59 AD59 AF59 AH59:XFD59">
    <cfRule type="duplicateValues" dxfId="302" priority="75"/>
    <cfRule type="duplicateValues" dxfId="301" priority="76"/>
  </conditionalFormatting>
  <conditionalFormatting sqref="B60 D60 F60 H60 J60 L60 N60 P60 R60 T60 V60 X60 Z60 AB60 AD60 AF60 AH60:XFD60">
    <cfRule type="duplicateValues" dxfId="300" priority="73"/>
    <cfRule type="duplicateValues" dxfId="299" priority="74"/>
  </conditionalFormatting>
  <conditionalFormatting sqref="B61 D61 F61 H61 J61 L61 N61 P61 R61 T61 V61 X61 Z61 AB61 AD61 AF61 AH61:XFD61">
    <cfRule type="duplicateValues" dxfId="298" priority="71"/>
    <cfRule type="duplicateValues" dxfId="297" priority="72"/>
  </conditionalFormatting>
  <conditionalFormatting sqref="T41">
    <cfRule type="duplicateValues" dxfId="296" priority="69"/>
    <cfRule type="duplicateValues" dxfId="295" priority="70"/>
  </conditionalFormatting>
  <conditionalFormatting sqref="V42">
    <cfRule type="duplicateValues" dxfId="294" priority="67"/>
    <cfRule type="duplicateValues" dxfId="293" priority="68"/>
  </conditionalFormatting>
  <conditionalFormatting sqref="P43">
    <cfRule type="duplicateValues" dxfId="292" priority="65"/>
    <cfRule type="duplicateValues" dxfId="291" priority="66"/>
  </conditionalFormatting>
  <conditionalFormatting sqref="J47">
    <cfRule type="duplicateValues" dxfId="290" priority="61"/>
    <cfRule type="duplicateValues" dxfId="289" priority="62"/>
  </conditionalFormatting>
  <conditionalFormatting sqref="V51">
    <cfRule type="duplicateValues" dxfId="288" priority="59"/>
    <cfRule type="duplicateValues" dxfId="287" priority="60"/>
  </conditionalFormatting>
  <conditionalFormatting sqref="X52">
    <cfRule type="duplicateValues" dxfId="286" priority="57"/>
    <cfRule type="duplicateValues" dxfId="285" priority="58"/>
  </conditionalFormatting>
  <conditionalFormatting sqref="Z56">
    <cfRule type="duplicateValues" dxfId="284" priority="55"/>
    <cfRule type="duplicateValues" dxfId="283" priority="56"/>
  </conditionalFormatting>
  <conditionalFormatting sqref="R59">
    <cfRule type="duplicateValues" dxfId="282" priority="53"/>
    <cfRule type="duplicateValues" dxfId="281" priority="54"/>
  </conditionalFormatting>
  <conditionalFormatting sqref="AF70">
    <cfRule type="duplicateValues" dxfId="280" priority="52"/>
  </conditionalFormatting>
  <conditionalFormatting sqref="L73">
    <cfRule type="duplicateValues" dxfId="279" priority="50"/>
    <cfRule type="duplicateValues" dxfId="278" priority="51"/>
  </conditionalFormatting>
  <conditionalFormatting sqref="H75">
    <cfRule type="duplicateValues" dxfId="277" priority="49"/>
  </conditionalFormatting>
  <conditionalFormatting sqref="Z75">
    <cfRule type="duplicateValues" dxfId="276" priority="48"/>
  </conditionalFormatting>
  <conditionalFormatting sqref="F76">
    <cfRule type="duplicateValues" dxfId="275" priority="47"/>
  </conditionalFormatting>
  <conditionalFormatting sqref="Z86">
    <cfRule type="duplicateValues" dxfId="274" priority="46"/>
  </conditionalFormatting>
  <conditionalFormatting sqref="N91">
    <cfRule type="duplicateValues" dxfId="273" priority="45"/>
  </conditionalFormatting>
  <conditionalFormatting sqref="AD97">
    <cfRule type="duplicateValues" dxfId="272" priority="44"/>
  </conditionalFormatting>
  <conditionalFormatting sqref="Z98">
    <cfRule type="duplicateValues" dxfId="271" priority="43"/>
  </conditionalFormatting>
  <conditionalFormatting sqref="AB99">
    <cfRule type="duplicateValues" dxfId="270" priority="42"/>
  </conditionalFormatting>
  <conditionalFormatting sqref="F21">
    <cfRule type="duplicateValues" dxfId="269" priority="40"/>
    <cfRule type="duplicateValues" dxfId="268" priority="41"/>
  </conditionalFormatting>
  <conditionalFormatting sqref="H28">
    <cfRule type="duplicateValues" dxfId="267" priority="38"/>
    <cfRule type="duplicateValues" dxfId="266" priority="39"/>
  </conditionalFormatting>
  <conditionalFormatting sqref="AF101">
    <cfRule type="duplicateValues" dxfId="265" priority="37"/>
  </conditionalFormatting>
  <conditionalFormatting sqref="P51">
    <cfRule type="duplicateValues" dxfId="264" priority="35"/>
    <cfRule type="duplicateValues" dxfId="263" priority="36"/>
  </conditionalFormatting>
  <conditionalFormatting sqref="X51">
    <cfRule type="duplicateValues" dxfId="262" priority="33"/>
    <cfRule type="duplicateValues" dxfId="261" priority="34"/>
  </conditionalFormatting>
  <conditionalFormatting sqref="Z51">
    <cfRule type="duplicateValues" dxfId="260" priority="31"/>
    <cfRule type="duplicateValues" dxfId="259" priority="32"/>
  </conditionalFormatting>
  <conditionalFormatting sqref="P53">
    <cfRule type="duplicateValues" dxfId="258" priority="29"/>
    <cfRule type="duplicateValues" dxfId="257" priority="30"/>
  </conditionalFormatting>
  <conditionalFormatting sqref="Z83">
    <cfRule type="duplicateValues" dxfId="256" priority="28"/>
  </conditionalFormatting>
  <conditionalFormatting sqref="Z103">
    <cfRule type="duplicateValues" dxfId="255" priority="27"/>
  </conditionalFormatting>
  <conditionalFormatting sqref="Z102">
    <cfRule type="duplicateValues" dxfId="254" priority="26"/>
  </conditionalFormatting>
  <conditionalFormatting sqref="AF103">
    <cfRule type="duplicateValues" dxfId="253" priority="25"/>
  </conditionalFormatting>
  <conditionalFormatting sqref="AB103">
    <cfRule type="duplicateValues" dxfId="252" priority="24"/>
  </conditionalFormatting>
  <conditionalFormatting sqref="AB102">
    <cfRule type="duplicateValues" dxfId="251" priority="23"/>
  </conditionalFormatting>
  <conditionalFormatting sqref="R104">
    <cfRule type="duplicateValues" dxfId="250" priority="22"/>
  </conditionalFormatting>
  <conditionalFormatting sqref="N105">
    <cfRule type="duplicateValues" dxfId="249" priority="21"/>
  </conditionalFormatting>
  <conditionalFormatting sqref="L105">
    <cfRule type="duplicateValues" dxfId="248" priority="20"/>
  </conditionalFormatting>
  <conditionalFormatting sqref="J105">
    <cfRule type="duplicateValues" dxfId="247" priority="19"/>
  </conditionalFormatting>
  <conditionalFormatting sqref="R102">
    <cfRule type="duplicateValues" dxfId="246" priority="18"/>
  </conditionalFormatting>
  <conditionalFormatting sqref="AD105">
    <cfRule type="duplicateValues" dxfId="245" priority="17"/>
  </conditionalFormatting>
  <conditionalFormatting sqref="AF105">
    <cfRule type="duplicateValues" dxfId="244" priority="15"/>
  </conditionalFormatting>
  <conditionalFormatting sqref="X104">
    <cfRule type="duplicateValues" dxfId="243" priority="14"/>
  </conditionalFormatting>
  <conditionalFormatting sqref="V104">
    <cfRule type="duplicateValues" dxfId="242" priority="13"/>
  </conditionalFormatting>
  <conditionalFormatting sqref="Z104">
    <cfRule type="duplicateValues" dxfId="241" priority="12"/>
  </conditionalFormatting>
  <conditionalFormatting sqref="AB104">
    <cfRule type="duplicateValues" dxfId="240" priority="11"/>
  </conditionalFormatting>
  <conditionalFormatting sqref="AF104">
    <cfRule type="duplicateValues" dxfId="239" priority="10"/>
  </conditionalFormatting>
  <conditionalFormatting sqref="AD104">
    <cfRule type="duplicateValues" dxfId="238" priority="9"/>
  </conditionalFormatting>
  <conditionalFormatting sqref="A4:B4 D4 F4 H4 J4 L4 N4 P4 R4 T4 V4 X4 Z4 AB4 AD4 AF4 AH4:XFD4 A7 A10 A13 A16 A19 A22 A25 A28 A31 A34 A37 A40 A43 A46 A49 A52 A55 A58 A61 A64 A67 A70 A73 A76 A79 A82 A85 A88 A91 A94 A97 A100 A103">
    <cfRule type="duplicateValues" dxfId="237" priority="320"/>
    <cfRule type="duplicateValues" dxfId="236" priority="321"/>
  </conditionalFormatting>
  <conditionalFormatting sqref="T30">
    <cfRule type="duplicateValues" dxfId="235" priority="7"/>
    <cfRule type="duplicateValues" dxfId="234" priority="8"/>
  </conditionalFormatting>
  <conditionalFormatting sqref="R94">
    <cfRule type="duplicateValues" dxfId="233" priority="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017E4-0CD7-44AA-B801-72B9DC90A1BE}">
  <dimension ref="B2:F106"/>
  <sheetViews>
    <sheetView showGridLines="0" workbookViewId="0">
      <selection activeCell="F106" sqref="B2:F106"/>
    </sheetView>
  </sheetViews>
  <sheetFormatPr defaultRowHeight="15" x14ac:dyDescent="0.25"/>
  <cols>
    <col min="1" max="1" width="3" style="137" customWidth="1"/>
    <col min="2" max="2" width="8" style="142" customWidth="1"/>
    <col min="3" max="3" width="18" style="137" bestFit="1" customWidth="1"/>
    <col min="4" max="6" width="16.42578125" style="142" customWidth="1"/>
    <col min="7" max="16384" width="9.140625" style="137"/>
  </cols>
  <sheetData>
    <row r="2" spans="2:6" ht="15.75" thickBot="1" x14ac:dyDescent="0.3">
      <c r="B2" s="135" t="s">
        <v>350</v>
      </c>
      <c r="C2" s="136" t="s">
        <v>178</v>
      </c>
      <c r="D2" s="135" t="s">
        <v>26</v>
      </c>
      <c r="E2" s="135" t="s">
        <v>351</v>
      </c>
      <c r="F2" s="135" t="s">
        <v>352</v>
      </c>
    </row>
    <row r="3" spans="2:6" s="147" customFormat="1" ht="15.75" thickTop="1" x14ac:dyDescent="0.25">
      <c r="B3" s="143">
        <v>1</v>
      </c>
      <c r="C3" s="144" t="s">
        <v>285</v>
      </c>
      <c r="D3" s="145">
        <v>6587483</v>
      </c>
      <c r="E3" s="146">
        <v>0</v>
      </c>
      <c r="F3" s="146">
        <v>0</v>
      </c>
    </row>
    <row r="4" spans="2:6" x14ac:dyDescent="0.25">
      <c r="B4" s="152">
        <v>2</v>
      </c>
      <c r="C4" s="153" t="s">
        <v>138</v>
      </c>
      <c r="D4" s="154">
        <v>6572108</v>
      </c>
      <c r="E4" s="155">
        <f>$D$3-D4</f>
        <v>15375</v>
      </c>
      <c r="F4" s="155">
        <f>D3-D4</f>
        <v>15375</v>
      </c>
    </row>
    <row r="5" spans="2:6" x14ac:dyDescent="0.25">
      <c r="B5" s="152">
        <v>3</v>
      </c>
      <c r="C5" s="153" t="s">
        <v>334</v>
      </c>
      <c r="D5" s="154">
        <v>6034772</v>
      </c>
      <c r="E5" s="155">
        <f t="shared" ref="E5:E68" si="0">$D$3-D5</f>
        <v>552711</v>
      </c>
      <c r="F5" s="155">
        <f t="shared" ref="F5:F68" si="1">D4-D5</f>
        <v>537336</v>
      </c>
    </row>
    <row r="6" spans="2:6" x14ac:dyDescent="0.25">
      <c r="B6" s="152">
        <v>4</v>
      </c>
      <c r="C6" s="153" t="s">
        <v>286</v>
      </c>
      <c r="D6" s="154">
        <v>5959255</v>
      </c>
      <c r="E6" s="155">
        <f t="shared" si="0"/>
        <v>628228</v>
      </c>
      <c r="F6" s="155">
        <f t="shared" si="1"/>
        <v>75517</v>
      </c>
    </row>
    <row r="7" spans="2:6" x14ac:dyDescent="0.25">
      <c r="B7" s="152">
        <v>5</v>
      </c>
      <c r="C7" s="153" t="s">
        <v>265</v>
      </c>
      <c r="D7" s="154">
        <v>5917733</v>
      </c>
      <c r="E7" s="155">
        <f t="shared" si="0"/>
        <v>669750</v>
      </c>
      <c r="F7" s="155">
        <f t="shared" si="1"/>
        <v>41522</v>
      </c>
    </row>
    <row r="8" spans="2:6" x14ac:dyDescent="0.25">
      <c r="B8" s="152">
        <v>6</v>
      </c>
      <c r="C8" s="153" t="s">
        <v>132</v>
      </c>
      <c r="D8" s="154">
        <v>5912761</v>
      </c>
      <c r="E8" s="155">
        <f t="shared" si="0"/>
        <v>674722</v>
      </c>
      <c r="F8" s="155">
        <f t="shared" si="1"/>
        <v>4972</v>
      </c>
    </row>
    <row r="9" spans="2:6" x14ac:dyDescent="0.25">
      <c r="B9" s="152">
        <v>7</v>
      </c>
      <c r="C9" s="153" t="s">
        <v>162</v>
      </c>
      <c r="D9" s="154">
        <v>5831230</v>
      </c>
      <c r="E9" s="155">
        <f t="shared" si="0"/>
        <v>756253</v>
      </c>
      <c r="F9" s="155">
        <f t="shared" si="1"/>
        <v>81531</v>
      </c>
    </row>
    <row r="10" spans="2:6" x14ac:dyDescent="0.25">
      <c r="B10" s="152">
        <v>8</v>
      </c>
      <c r="C10" s="153" t="s">
        <v>270</v>
      </c>
      <c r="D10" s="154">
        <v>5716255</v>
      </c>
      <c r="E10" s="155">
        <f t="shared" si="0"/>
        <v>871228</v>
      </c>
      <c r="F10" s="155">
        <f t="shared" si="1"/>
        <v>114975</v>
      </c>
    </row>
    <row r="11" spans="2:6" x14ac:dyDescent="0.25">
      <c r="B11" s="152">
        <v>9</v>
      </c>
      <c r="C11" s="153" t="s">
        <v>278</v>
      </c>
      <c r="D11" s="154">
        <v>5659644</v>
      </c>
      <c r="E11" s="155">
        <f t="shared" si="0"/>
        <v>927839</v>
      </c>
      <c r="F11" s="155">
        <f t="shared" si="1"/>
        <v>56611</v>
      </c>
    </row>
    <row r="12" spans="2:6" ht="15.75" thickBot="1" x14ac:dyDescent="0.3">
      <c r="B12" s="156">
        <v>10</v>
      </c>
      <c r="C12" s="157" t="s">
        <v>168</v>
      </c>
      <c r="D12" s="158">
        <v>5586422</v>
      </c>
      <c r="E12" s="159">
        <f t="shared" si="0"/>
        <v>1001061</v>
      </c>
      <c r="F12" s="159">
        <f t="shared" si="1"/>
        <v>73222</v>
      </c>
    </row>
    <row r="13" spans="2:6" ht="15.75" thickTop="1" x14ac:dyDescent="0.25">
      <c r="B13" s="148">
        <v>11</v>
      </c>
      <c r="C13" s="149" t="s">
        <v>148</v>
      </c>
      <c r="D13" s="150">
        <v>5431061</v>
      </c>
      <c r="E13" s="151">
        <f t="shared" si="0"/>
        <v>1156422</v>
      </c>
      <c r="F13" s="151">
        <f t="shared" si="1"/>
        <v>155361</v>
      </c>
    </row>
    <row r="14" spans="2:6" x14ac:dyDescent="0.25">
      <c r="B14" s="138">
        <v>12</v>
      </c>
      <c r="C14" s="139" t="s">
        <v>317</v>
      </c>
      <c r="D14" s="140">
        <v>5396061</v>
      </c>
      <c r="E14" s="141">
        <f t="shared" si="0"/>
        <v>1191422</v>
      </c>
      <c r="F14" s="141">
        <f t="shared" si="1"/>
        <v>35000</v>
      </c>
    </row>
    <row r="15" spans="2:6" x14ac:dyDescent="0.25">
      <c r="B15" s="138">
        <v>13</v>
      </c>
      <c r="C15" s="139" t="s">
        <v>322</v>
      </c>
      <c r="D15" s="140">
        <v>5340686</v>
      </c>
      <c r="E15" s="141">
        <f t="shared" si="0"/>
        <v>1246797</v>
      </c>
      <c r="F15" s="141">
        <f t="shared" si="1"/>
        <v>55375</v>
      </c>
    </row>
    <row r="16" spans="2:6" x14ac:dyDescent="0.25">
      <c r="B16" s="138">
        <v>14</v>
      </c>
      <c r="C16" s="139" t="s">
        <v>139</v>
      </c>
      <c r="D16" s="140">
        <v>5227858</v>
      </c>
      <c r="E16" s="141">
        <f t="shared" si="0"/>
        <v>1359625</v>
      </c>
      <c r="F16" s="141">
        <f t="shared" si="1"/>
        <v>112828</v>
      </c>
    </row>
    <row r="17" spans="2:6" x14ac:dyDescent="0.25">
      <c r="B17" s="138">
        <v>15</v>
      </c>
      <c r="C17" s="139" t="s">
        <v>159</v>
      </c>
      <c r="D17" s="140">
        <v>5203908</v>
      </c>
      <c r="E17" s="141">
        <f t="shared" si="0"/>
        <v>1383575</v>
      </c>
      <c r="F17" s="141">
        <f t="shared" si="1"/>
        <v>23950</v>
      </c>
    </row>
    <row r="18" spans="2:6" x14ac:dyDescent="0.25">
      <c r="B18" s="138">
        <v>16</v>
      </c>
      <c r="C18" s="139" t="s">
        <v>121</v>
      </c>
      <c r="D18" s="140">
        <v>5159019</v>
      </c>
      <c r="E18" s="141">
        <f t="shared" si="0"/>
        <v>1428464</v>
      </c>
      <c r="F18" s="141">
        <f t="shared" si="1"/>
        <v>44889</v>
      </c>
    </row>
    <row r="19" spans="2:6" x14ac:dyDescent="0.25">
      <c r="B19" s="138">
        <v>17</v>
      </c>
      <c r="C19" s="139" t="s">
        <v>263</v>
      </c>
      <c r="D19" s="140">
        <v>5062158</v>
      </c>
      <c r="E19" s="141">
        <f t="shared" si="0"/>
        <v>1525325</v>
      </c>
      <c r="F19" s="141">
        <f t="shared" si="1"/>
        <v>96861</v>
      </c>
    </row>
    <row r="20" spans="2:6" x14ac:dyDescent="0.25">
      <c r="B20" s="138">
        <v>18</v>
      </c>
      <c r="C20" s="139" t="s">
        <v>326</v>
      </c>
      <c r="D20" s="140">
        <v>5047019</v>
      </c>
      <c r="E20" s="141">
        <f t="shared" si="0"/>
        <v>1540464</v>
      </c>
      <c r="F20" s="141">
        <f t="shared" si="1"/>
        <v>15139</v>
      </c>
    </row>
    <row r="21" spans="2:6" x14ac:dyDescent="0.25">
      <c r="B21" s="138">
        <v>19</v>
      </c>
      <c r="C21" s="139" t="s">
        <v>268</v>
      </c>
      <c r="D21" s="140">
        <v>5027533</v>
      </c>
      <c r="E21" s="141">
        <f t="shared" si="0"/>
        <v>1559950</v>
      </c>
      <c r="F21" s="141">
        <f t="shared" si="1"/>
        <v>19486</v>
      </c>
    </row>
    <row r="22" spans="2:6" x14ac:dyDescent="0.25">
      <c r="B22" s="138">
        <v>20</v>
      </c>
      <c r="C22" s="139" t="s">
        <v>170</v>
      </c>
      <c r="D22" s="140">
        <v>4812875</v>
      </c>
      <c r="E22" s="141">
        <f t="shared" si="0"/>
        <v>1774608</v>
      </c>
      <c r="F22" s="141">
        <f t="shared" si="1"/>
        <v>214658</v>
      </c>
    </row>
    <row r="23" spans="2:6" x14ac:dyDescent="0.25">
      <c r="B23" s="138">
        <v>21</v>
      </c>
      <c r="C23" s="139" t="s">
        <v>302</v>
      </c>
      <c r="D23" s="140">
        <v>4616322</v>
      </c>
      <c r="E23" s="141">
        <f t="shared" si="0"/>
        <v>1971161</v>
      </c>
      <c r="F23" s="141">
        <f t="shared" si="1"/>
        <v>196553</v>
      </c>
    </row>
    <row r="24" spans="2:6" x14ac:dyDescent="0.25">
      <c r="B24" s="138">
        <v>22</v>
      </c>
      <c r="C24" s="139" t="s">
        <v>141</v>
      </c>
      <c r="D24" s="140">
        <v>4537744</v>
      </c>
      <c r="E24" s="141">
        <f t="shared" si="0"/>
        <v>2049739</v>
      </c>
      <c r="F24" s="141">
        <f t="shared" si="1"/>
        <v>78578</v>
      </c>
    </row>
    <row r="25" spans="2:6" x14ac:dyDescent="0.25">
      <c r="B25" s="138">
        <v>23</v>
      </c>
      <c r="C25" s="139" t="s">
        <v>333</v>
      </c>
      <c r="D25" s="140">
        <v>4494972</v>
      </c>
      <c r="E25" s="141">
        <f t="shared" si="0"/>
        <v>2092511</v>
      </c>
      <c r="F25" s="141">
        <f t="shared" si="1"/>
        <v>42772</v>
      </c>
    </row>
    <row r="26" spans="2:6" x14ac:dyDescent="0.25">
      <c r="B26" s="138">
        <v>24</v>
      </c>
      <c r="C26" s="139" t="s">
        <v>328</v>
      </c>
      <c r="D26" s="140">
        <v>4417519</v>
      </c>
      <c r="E26" s="141">
        <f t="shared" si="0"/>
        <v>2169964</v>
      </c>
      <c r="F26" s="141">
        <f t="shared" si="1"/>
        <v>77453</v>
      </c>
    </row>
    <row r="27" spans="2:6" x14ac:dyDescent="0.25">
      <c r="B27" s="138">
        <v>25</v>
      </c>
      <c r="C27" s="139" t="s">
        <v>296</v>
      </c>
      <c r="D27" s="140">
        <v>4325508</v>
      </c>
      <c r="E27" s="141">
        <f t="shared" si="0"/>
        <v>2261975</v>
      </c>
      <c r="F27" s="141">
        <f t="shared" si="1"/>
        <v>92011</v>
      </c>
    </row>
    <row r="28" spans="2:6" x14ac:dyDescent="0.25">
      <c r="B28" s="138">
        <v>26</v>
      </c>
      <c r="C28" s="139" t="s">
        <v>311</v>
      </c>
      <c r="D28" s="140">
        <v>4318061</v>
      </c>
      <c r="E28" s="141">
        <f t="shared" si="0"/>
        <v>2269422</v>
      </c>
      <c r="F28" s="141">
        <f t="shared" si="1"/>
        <v>7447</v>
      </c>
    </row>
    <row r="29" spans="2:6" x14ac:dyDescent="0.25">
      <c r="B29" s="138">
        <v>27</v>
      </c>
      <c r="C29" s="139" t="s">
        <v>274</v>
      </c>
      <c r="D29" s="140">
        <v>4276575</v>
      </c>
      <c r="E29" s="141">
        <f t="shared" si="0"/>
        <v>2310908</v>
      </c>
      <c r="F29" s="141">
        <f t="shared" si="1"/>
        <v>41486</v>
      </c>
    </row>
    <row r="30" spans="2:6" x14ac:dyDescent="0.25">
      <c r="B30" s="138">
        <v>28</v>
      </c>
      <c r="C30" s="139" t="s">
        <v>323</v>
      </c>
      <c r="D30" s="140">
        <v>4268336</v>
      </c>
      <c r="E30" s="141">
        <f t="shared" si="0"/>
        <v>2319147</v>
      </c>
      <c r="F30" s="141">
        <f t="shared" si="1"/>
        <v>8239</v>
      </c>
    </row>
    <row r="31" spans="2:6" x14ac:dyDescent="0.25">
      <c r="B31" s="138">
        <v>29</v>
      </c>
      <c r="C31" s="139" t="s">
        <v>290</v>
      </c>
      <c r="D31" s="140">
        <v>3967922</v>
      </c>
      <c r="E31" s="141">
        <f t="shared" si="0"/>
        <v>2619561</v>
      </c>
      <c r="F31" s="141">
        <f t="shared" si="1"/>
        <v>300414</v>
      </c>
    </row>
    <row r="32" spans="2:6" x14ac:dyDescent="0.25">
      <c r="B32" s="138">
        <v>30</v>
      </c>
      <c r="C32" s="139" t="s">
        <v>142</v>
      </c>
      <c r="D32" s="140">
        <v>3905050</v>
      </c>
      <c r="E32" s="141">
        <f t="shared" si="0"/>
        <v>2682433</v>
      </c>
      <c r="F32" s="141">
        <f t="shared" si="1"/>
        <v>62872</v>
      </c>
    </row>
    <row r="33" spans="2:6" x14ac:dyDescent="0.25">
      <c r="B33" s="138">
        <v>31</v>
      </c>
      <c r="C33" s="139" t="s">
        <v>146</v>
      </c>
      <c r="D33" s="140">
        <v>3601519</v>
      </c>
      <c r="E33" s="141">
        <f t="shared" si="0"/>
        <v>2985964</v>
      </c>
      <c r="F33" s="141">
        <f t="shared" si="1"/>
        <v>303531</v>
      </c>
    </row>
    <row r="34" spans="2:6" x14ac:dyDescent="0.25">
      <c r="B34" s="138">
        <v>32</v>
      </c>
      <c r="C34" s="139" t="s">
        <v>289</v>
      </c>
      <c r="D34" s="140">
        <v>3515483</v>
      </c>
      <c r="E34" s="141">
        <f t="shared" si="0"/>
        <v>3072000</v>
      </c>
      <c r="F34" s="141">
        <f t="shared" si="1"/>
        <v>86036</v>
      </c>
    </row>
    <row r="35" spans="2:6" x14ac:dyDescent="0.25">
      <c r="B35" s="138">
        <v>33</v>
      </c>
      <c r="C35" s="139" t="s">
        <v>273</v>
      </c>
      <c r="D35" s="140">
        <v>3439566</v>
      </c>
      <c r="E35" s="141">
        <f t="shared" si="0"/>
        <v>3147917</v>
      </c>
      <c r="F35" s="141">
        <f t="shared" si="1"/>
        <v>75917</v>
      </c>
    </row>
    <row r="36" spans="2:6" x14ac:dyDescent="0.25">
      <c r="B36" s="138">
        <v>34</v>
      </c>
      <c r="C36" s="139" t="s">
        <v>312</v>
      </c>
      <c r="D36" s="140">
        <v>3370436</v>
      </c>
      <c r="E36" s="141">
        <f t="shared" si="0"/>
        <v>3217047</v>
      </c>
      <c r="F36" s="141">
        <f t="shared" si="1"/>
        <v>69130</v>
      </c>
    </row>
    <row r="37" spans="2:6" x14ac:dyDescent="0.25">
      <c r="B37" s="138">
        <v>35</v>
      </c>
      <c r="C37" s="139" t="s">
        <v>157</v>
      </c>
      <c r="D37" s="140">
        <v>3300083</v>
      </c>
      <c r="E37" s="141">
        <f t="shared" si="0"/>
        <v>3287400</v>
      </c>
      <c r="F37" s="141">
        <f t="shared" si="1"/>
        <v>70353</v>
      </c>
    </row>
    <row r="38" spans="2:6" x14ac:dyDescent="0.25">
      <c r="B38" s="138">
        <v>36</v>
      </c>
      <c r="C38" s="139" t="s">
        <v>277</v>
      </c>
      <c r="D38" s="140">
        <v>3245336</v>
      </c>
      <c r="E38" s="141">
        <f t="shared" si="0"/>
        <v>3342147</v>
      </c>
      <c r="F38" s="141">
        <f t="shared" si="1"/>
        <v>54747</v>
      </c>
    </row>
    <row r="39" spans="2:6" x14ac:dyDescent="0.25">
      <c r="B39" s="138">
        <v>37</v>
      </c>
      <c r="C39" s="139" t="s">
        <v>330</v>
      </c>
      <c r="D39" s="140">
        <v>3185044</v>
      </c>
      <c r="E39" s="141">
        <f t="shared" si="0"/>
        <v>3402439</v>
      </c>
      <c r="F39" s="141">
        <f t="shared" si="1"/>
        <v>60292</v>
      </c>
    </row>
    <row r="40" spans="2:6" x14ac:dyDescent="0.25">
      <c r="B40" s="138">
        <v>38</v>
      </c>
      <c r="C40" s="139" t="s">
        <v>318</v>
      </c>
      <c r="D40" s="140">
        <v>3175758</v>
      </c>
      <c r="E40" s="141">
        <f t="shared" si="0"/>
        <v>3411725</v>
      </c>
      <c r="F40" s="141">
        <f t="shared" si="1"/>
        <v>9286</v>
      </c>
    </row>
    <row r="41" spans="2:6" x14ac:dyDescent="0.25">
      <c r="B41" s="138">
        <v>39</v>
      </c>
      <c r="C41" s="139" t="s">
        <v>332</v>
      </c>
      <c r="D41" s="140">
        <v>3155361</v>
      </c>
      <c r="E41" s="141">
        <f t="shared" si="0"/>
        <v>3432122</v>
      </c>
      <c r="F41" s="141">
        <f t="shared" si="1"/>
        <v>20397</v>
      </c>
    </row>
    <row r="42" spans="2:6" x14ac:dyDescent="0.25">
      <c r="B42" s="138">
        <v>40</v>
      </c>
      <c r="C42" s="139" t="s">
        <v>325</v>
      </c>
      <c r="D42" s="140">
        <v>3153922</v>
      </c>
      <c r="E42" s="141">
        <f t="shared" si="0"/>
        <v>3433561</v>
      </c>
      <c r="F42" s="141">
        <f t="shared" si="1"/>
        <v>1439</v>
      </c>
    </row>
    <row r="43" spans="2:6" x14ac:dyDescent="0.25">
      <c r="B43" s="138">
        <v>41</v>
      </c>
      <c r="C43" s="139" t="s">
        <v>131</v>
      </c>
      <c r="D43" s="140">
        <v>3095405</v>
      </c>
      <c r="E43" s="141">
        <f t="shared" si="0"/>
        <v>3492078</v>
      </c>
      <c r="F43" s="141">
        <f t="shared" si="1"/>
        <v>58517</v>
      </c>
    </row>
    <row r="44" spans="2:6" x14ac:dyDescent="0.25">
      <c r="B44" s="138">
        <v>42</v>
      </c>
      <c r="C44" s="139" t="s">
        <v>271</v>
      </c>
      <c r="D44" s="140">
        <v>3053447</v>
      </c>
      <c r="E44" s="141">
        <f t="shared" si="0"/>
        <v>3534036</v>
      </c>
      <c r="F44" s="141">
        <f t="shared" si="1"/>
        <v>41958</v>
      </c>
    </row>
    <row r="45" spans="2:6" x14ac:dyDescent="0.25">
      <c r="B45" s="138">
        <v>43</v>
      </c>
      <c r="C45" s="139" t="s">
        <v>264</v>
      </c>
      <c r="D45" s="140">
        <v>3029033</v>
      </c>
      <c r="E45" s="141">
        <f t="shared" si="0"/>
        <v>3558450</v>
      </c>
      <c r="F45" s="141">
        <f t="shared" si="1"/>
        <v>24414</v>
      </c>
    </row>
    <row r="46" spans="2:6" x14ac:dyDescent="0.25">
      <c r="B46" s="138">
        <v>44</v>
      </c>
      <c r="C46" s="139" t="s">
        <v>147</v>
      </c>
      <c r="D46" s="140">
        <v>3019494</v>
      </c>
      <c r="E46" s="141">
        <f t="shared" si="0"/>
        <v>3567989</v>
      </c>
      <c r="F46" s="141">
        <f t="shared" si="1"/>
        <v>9539</v>
      </c>
    </row>
    <row r="47" spans="2:6" x14ac:dyDescent="0.25">
      <c r="B47" s="138">
        <v>45</v>
      </c>
      <c r="C47" s="139" t="s">
        <v>301</v>
      </c>
      <c r="D47" s="140">
        <v>3015508</v>
      </c>
      <c r="E47" s="141">
        <f t="shared" si="0"/>
        <v>3571975</v>
      </c>
      <c r="F47" s="141">
        <f t="shared" si="1"/>
        <v>3986</v>
      </c>
    </row>
    <row r="48" spans="2:6" x14ac:dyDescent="0.25">
      <c r="B48" s="138">
        <v>46</v>
      </c>
      <c r="C48" s="139" t="s">
        <v>320</v>
      </c>
      <c r="D48" s="140">
        <v>2998980</v>
      </c>
      <c r="E48" s="141">
        <f t="shared" si="0"/>
        <v>3588503</v>
      </c>
      <c r="F48" s="141">
        <f t="shared" si="1"/>
        <v>16528</v>
      </c>
    </row>
    <row r="49" spans="2:6" x14ac:dyDescent="0.25">
      <c r="B49" s="138">
        <v>47</v>
      </c>
      <c r="C49" s="139" t="s">
        <v>315</v>
      </c>
      <c r="D49" s="140">
        <v>2957986</v>
      </c>
      <c r="E49" s="141">
        <f t="shared" si="0"/>
        <v>3629497</v>
      </c>
      <c r="F49" s="141">
        <f t="shared" si="1"/>
        <v>40994</v>
      </c>
    </row>
    <row r="50" spans="2:6" x14ac:dyDescent="0.25">
      <c r="B50" s="138">
        <v>48</v>
      </c>
      <c r="C50" s="139" t="s">
        <v>291</v>
      </c>
      <c r="D50" s="140">
        <v>2942397</v>
      </c>
      <c r="E50" s="141">
        <f t="shared" si="0"/>
        <v>3645086</v>
      </c>
      <c r="F50" s="141">
        <f t="shared" si="1"/>
        <v>15589</v>
      </c>
    </row>
    <row r="51" spans="2:6" x14ac:dyDescent="0.25">
      <c r="B51" s="138">
        <v>49</v>
      </c>
      <c r="C51" s="139" t="s">
        <v>316</v>
      </c>
      <c r="D51" s="140">
        <v>2937194</v>
      </c>
      <c r="E51" s="141">
        <f t="shared" si="0"/>
        <v>3650289</v>
      </c>
      <c r="F51" s="141">
        <f t="shared" si="1"/>
        <v>5203</v>
      </c>
    </row>
    <row r="52" spans="2:6" x14ac:dyDescent="0.25">
      <c r="B52" s="138">
        <v>50</v>
      </c>
      <c r="C52" s="139" t="s">
        <v>284</v>
      </c>
      <c r="D52" s="140">
        <v>2922130</v>
      </c>
      <c r="E52" s="141">
        <f t="shared" si="0"/>
        <v>3665353</v>
      </c>
      <c r="F52" s="141">
        <f t="shared" si="1"/>
        <v>15064</v>
      </c>
    </row>
    <row r="53" spans="2:6" x14ac:dyDescent="0.25">
      <c r="B53" s="138">
        <v>51</v>
      </c>
      <c r="C53" s="139" t="s">
        <v>279</v>
      </c>
      <c r="D53" s="140">
        <v>2916444</v>
      </c>
      <c r="E53" s="141">
        <f t="shared" si="0"/>
        <v>3671039</v>
      </c>
      <c r="F53" s="141">
        <f t="shared" si="1"/>
        <v>5686</v>
      </c>
    </row>
    <row r="54" spans="2:6" x14ac:dyDescent="0.25">
      <c r="B54" s="138">
        <v>52</v>
      </c>
      <c r="C54" s="139" t="s">
        <v>293</v>
      </c>
      <c r="D54" s="140">
        <v>2904169</v>
      </c>
      <c r="E54" s="141">
        <f t="shared" si="0"/>
        <v>3683314</v>
      </c>
      <c r="F54" s="141">
        <f t="shared" si="1"/>
        <v>12275</v>
      </c>
    </row>
    <row r="55" spans="2:6" x14ac:dyDescent="0.25">
      <c r="B55" s="138">
        <v>53</v>
      </c>
      <c r="C55" s="139" t="s">
        <v>305</v>
      </c>
      <c r="D55" s="140">
        <v>2901966</v>
      </c>
      <c r="E55" s="141">
        <f t="shared" si="0"/>
        <v>3685517</v>
      </c>
      <c r="F55" s="141">
        <f t="shared" si="1"/>
        <v>2203</v>
      </c>
    </row>
    <row r="56" spans="2:6" x14ac:dyDescent="0.25">
      <c r="B56" s="138">
        <v>54</v>
      </c>
      <c r="C56" s="139" t="s">
        <v>308</v>
      </c>
      <c r="D56" s="140">
        <v>2887047</v>
      </c>
      <c r="E56" s="141">
        <f t="shared" si="0"/>
        <v>3700436</v>
      </c>
      <c r="F56" s="141">
        <f t="shared" si="1"/>
        <v>14919</v>
      </c>
    </row>
    <row r="57" spans="2:6" x14ac:dyDescent="0.25">
      <c r="B57" s="138">
        <v>55</v>
      </c>
      <c r="C57" s="139" t="s">
        <v>324</v>
      </c>
      <c r="D57" s="140">
        <v>2858494</v>
      </c>
      <c r="E57" s="141">
        <f t="shared" si="0"/>
        <v>3728989</v>
      </c>
      <c r="F57" s="141">
        <f t="shared" si="1"/>
        <v>28553</v>
      </c>
    </row>
    <row r="58" spans="2:6" x14ac:dyDescent="0.25">
      <c r="B58" s="138">
        <v>56</v>
      </c>
      <c r="C58" s="139" t="s">
        <v>310</v>
      </c>
      <c r="D58" s="140">
        <v>2818794</v>
      </c>
      <c r="E58" s="141">
        <f t="shared" si="0"/>
        <v>3768689</v>
      </c>
      <c r="F58" s="141">
        <f t="shared" si="1"/>
        <v>39700</v>
      </c>
    </row>
    <row r="59" spans="2:6" x14ac:dyDescent="0.25">
      <c r="B59" s="138">
        <v>57</v>
      </c>
      <c r="C59" s="139" t="s">
        <v>272</v>
      </c>
      <c r="D59" s="140">
        <v>2815130</v>
      </c>
      <c r="E59" s="141">
        <f t="shared" si="0"/>
        <v>3772353</v>
      </c>
      <c r="F59" s="141">
        <f t="shared" si="1"/>
        <v>3664</v>
      </c>
    </row>
    <row r="60" spans="2:6" x14ac:dyDescent="0.25">
      <c r="B60" s="138">
        <v>58</v>
      </c>
      <c r="C60" s="139" t="s">
        <v>309</v>
      </c>
      <c r="D60" s="140">
        <v>2718991</v>
      </c>
      <c r="E60" s="141">
        <f t="shared" si="0"/>
        <v>3868492</v>
      </c>
      <c r="F60" s="141">
        <f t="shared" si="1"/>
        <v>96139</v>
      </c>
    </row>
    <row r="61" spans="2:6" x14ac:dyDescent="0.25">
      <c r="B61" s="138">
        <v>59</v>
      </c>
      <c r="C61" s="139" t="s">
        <v>166</v>
      </c>
      <c r="D61" s="140">
        <v>2676794</v>
      </c>
      <c r="E61" s="141">
        <f t="shared" si="0"/>
        <v>3910689</v>
      </c>
      <c r="F61" s="141">
        <f t="shared" si="1"/>
        <v>42197</v>
      </c>
    </row>
    <row r="62" spans="2:6" x14ac:dyDescent="0.25">
      <c r="B62" s="138">
        <v>60</v>
      </c>
      <c r="C62" s="139" t="s">
        <v>269</v>
      </c>
      <c r="D62" s="140">
        <v>2660050</v>
      </c>
      <c r="E62" s="141">
        <f t="shared" si="0"/>
        <v>3927433</v>
      </c>
      <c r="F62" s="141">
        <f t="shared" si="1"/>
        <v>16744</v>
      </c>
    </row>
    <row r="63" spans="2:6" x14ac:dyDescent="0.25">
      <c r="B63" s="138">
        <v>61</v>
      </c>
      <c r="C63" s="139" t="s">
        <v>287</v>
      </c>
      <c r="D63" s="140">
        <v>2634347</v>
      </c>
      <c r="E63" s="141">
        <f t="shared" si="0"/>
        <v>3953136</v>
      </c>
      <c r="F63" s="141">
        <f t="shared" si="1"/>
        <v>25703</v>
      </c>
    </row>
    <row r="64" spans="2:6" x14ac:dyDescent="0.25">
      <c r="B64" s="138">
        <v>62</v>
      </c>
      <c r="C64" s="139" t="s">
        <v>124</v>
      </c>
      <c r="D64" s="140">
        <v>2609119</v>
      </c>
      <c r="E64" s="141">
        <f t="shared" si="0"/>
        <v>3978364</v>
      </c>
      <c r="F64" s="141">
        <f t="shared" si="1"/>
        <v>25228</v>
      </c>
    </row>
    <row r="65" spans="2:6" x14ac:dyDescent="0.25">
      <c r="B65" s="138">
        <v>63</v>
      </c>
      <c r="C65" s="139" t="s">
        <v>127</v>
      </c>
      <c r="D65" s="140">
        <v>2603155</v>
      </c>
      <c r="E65" s="141">
        <f t="shared" si="0"/>
        <v>3984328</v>
      </c>
      <c r="F65" s="141">
        <f t="shared" si="1"/>
        <v>5964</v>
      </c>
    </row>
    <row r="66" spans="2:6" x14ac:dyDescent="0.25">
      <c r="B66" s="138">
        <v>64</v>
      </c>
      <c r="C66" s="139" t="s">
        <v>145</v>
      </c>
      <c r="D66" s="140">
        <v>2598108</v>
      </c>
      <c r="E66" s="141">
        <f t="shared" si="0"/>
        <v>3989375</v>
      </c>
      <c r="F66" s="141">
        <f t="shared" si="1"/>
        <v>5047</v>
      </c>
    </row>
    <row r="67" spans="2:6" x14ac:dyDescent="0.25">
      <c r="B67" s="138">
        <v>65</v>
      </c>
      <c r="C67" s="139" t="s">
        <v>123</v>
      </c>
      <c r="D67" s="140">
        <v>2490008</v>
      </c>
      <c r="E67" s="141">
        <f t="shared" si="0"/>
        <v>4097475</v>
      </c>
      <c r="F67" s="141">
        <f t="shared" si="1"/>
        <v>108100</v>
      </c>
    </row>
    <row r="68" spans="2:6" x14ac:dyDescent="0.25">
      <c r="B68" s="138">
        <v>66</v>
      </c>
      <c r="C68" s="139" t="s">
        <v>303</v>
      </c>
      <c r="D68" s="140">
        <v>2481908</v>
      </c>
      <c r="E68" s="141">
        <f t="shared" si="0"/>
        <v>4105575</v>
      </c>
      <c r="F68" s="141">
        <f t="shared" si="1"/>
        <v>8100</v>
      </c>
    </row>
    <row r="69" spans="2:6" x14ac:dyDescent="0.25">
      <c r="B69" s="138">
        <v>67</v>
      </c>
      <c r="C69" s="139" t="s">
        <v>149</v>
      </c>
      <c r="D69" s="140">
        <v>2439016</v>
      </c>
      <c r="E69" s="141">
        <f t="shared" ref="E69:E106" si="2">$D$3-D69</f>
        <v>4148467</v>
      </c>
      <c r="F69" s="141">
        <f t="shared" ref="F69:F106" si="3">D68-D69</f>
        <v>42892</v>
      </c>
    </row>
    <row r="70" spans="2:6" x14ac:dyDescent="0.25">
      <c r="B70" s="138">
        <v>68</v>
      </c>
      <c r="C70" s="139" t="s">
        <v>137</v>
      </c>
      <c r="D70" s="140">
        <v>2412144</v>
      </c>
      <c r="E70" s="141">
        <f t="shared" si="2"/>
        <v>4175339</v>
      </c>
      <c r="F70" s="141">
        <f t="shared" si="3"/>
        <v>26872</v>
      </c>
    </row>
    <row r="71" spans="2:6" x14ac:dyDescent="0.25">
      <c r="B71" s="138">
        <v>69</v>
      </c>
      <c r="C71" s="139" t="s">
        <v>133</v>
      </c>
      <c r="D71" s="140">
        <v>2388811</v>
      </c>
      <c r="E71" s="141">
        <f t="shared" si="2"/>
        <v>4198672</v>
      </c>
      <c r="F71" s="141">
        <f t="shared" si="3"/>
        <v>23333</v>
      </c>
    </row>
    <row r="72" spans="2:6" x14ac:dyDescent="0.25">
      <c r="B72" s="138">
        <v>70</v>
      </c>
      <c r="C72" s="139" t="s">
        <v>136</v>
      </c>
      <c r="D72" s="140">
        <v>2342536</v>
      </c>
      <c r="E72" s="141">
        <f t="shared" si="2"/>
        <v>4244947</v>
      </c>
      <c r="F72" s="141">
        <f t="shared" si="3"/>
        <v>46275</v>
      </c>
    </row>
    <row r="73" spans="2:6" x14ac:dyDescent="0.25">
      <c r="B73" s="138">
        <v>71</v>
      </c>
      <c r="C73" s="139" t="s">
        <v>329</v>
      </c>
      <c r="D73" s="140">
        <v>2315325</v>
      </c>
      <c r="E73" s="141">
        <f t="shared" si="2"/>
        <v>4272158</v>
      </c>
      <c r="F73" s="141">
        <f t="shared" si="3"/>
        <v>27211</v>
      </c>
    </row>
    <row r="74" spans="2:6" x14ac:dyDescent="0.25">
      <c r="B74" s="138">
        <v>72</v>
      </c>
      <c r="C74" s="139" t="s">
        <v>281</v>
      </c>
      <c r="D74" s="140">
        <v>2272469</v>
      </c>
      <c r="E74" s="141">
        <f t="shared" si="2"/>
        <v>4315014</v>
      </c>
      <c r="F74" s="141">
        <f t="shared" si="3"/>
        <v>42856</v>
      </c>
    </row>
    <row r="75" spans="2:6" x14ac:dyDescent="0.25">
      <c r="B75" s="138">
        <v>73</v>
      </c>
      <c r="C75" s="139" t="s">
        <v>153</v>
      </c>
      <c r="D75" s="140">
        <v>2228458</v>
      </c>
      <c r="E75" s="141">
        <f t="shared" si="2"/>
        <v>4359025</v>
      </c>
      <c r="F75" s="141">
        <f t="shared" si="3"/>
        <v>44011</v>
      </c>
    </row>
    <row r="76" spans="2:6" x14ac:dyDescent="0.25">
      <c r="B76" s="138">
        <v>74</v>
      </c>
      <c r="C76" s="139" t="s">
        <v>275</v>
      </c>
      <c r="D76" s="140">
        <v>2191061</v>
      </c>
      <c r="E76" s="141">
        <f t="shared" si="2"/>
        <v>4396422</v>
      </c>
      <c r="F76" s="141">
        <f t="shared" si="3"/>
        <v>37397</v>
      </c>
    </row>
    <row r="77" spans="2:6" x14ac:dyDescent="0.25">
      <c r="B77" s="138">
        <v>75</v>
      </c>
      <c r="C77" s="139" t="s">
        <v>313</v>
      </c>
      <c r="D77" s="140">
        <v>2187672</v>
      </c>
      <c r="E77" s="141">
        <f t="shared" si="2"/>
        <v>4399811</v>
      </c>
      <c r="F77" s="141">
        <f t="shared" si="3"/>
        <v>3389</v>
      </c>
    </row>
    <row r="78" spans="2:6" x14ac:dyDescent="0.25">
      <c r="B78" s="138">
        <v>76</v>
      </c>
      <c r="C78" s="139" t="s">
        <v>292</v>
      </c>
      <c r="D78" s="140">
        <v>2182030</v>
      </c>
      <c r="E78" s="141">
        <f t="shared" si="2"/>
        <v>4405453</v>
      </c>
      <c r="F78" s="141">
        <f t="shared" si="3"/>
        <v>5642</v>
      </c>
    </row>
    <row r="79" spans="2:6" x14ac:dyDescent="0.25">
      <c r="B79" s="138">
        <v>77</v>
      </c>
      <c r="C79" s="139" t="s">
        <v>171</v>
      </c>
      <c r="D79" s="140">
        <v>2155825</v>
      </c>
      <c r="E79" s="141">
        <f t="shared" si="2"/>
        <v>4431658</v>
      </c>
      <c r="F79" s="141">
        <f t="shared" si="3"/>
        <v>26205</v>
      </c>
    </row>
    <row r="80" spans="2:6" x14ac:dyDescent="0.25">
      <c r="B80" s="138">
        <v>78</v>
      </c>
      <c r="C80" s="139" t="s">
        <v>299</v>
      </c>
      <c r="D80" s="140">
        <v>2120775</v>
      </c>
      <c r="E80" s="141">
        <f t="shared" si="2"/>
        <v>4466708</v>
      </c>
      <c r="F80" s="141">
        <f t="shared" si="3"/>
        <v>35050</v>
      </c>
    </row>
    <row r="81" spans="2:6" x14ac:dyDescent="0.25">
      <c r="B81" s="138">
        <v>79</v>
      </c>
      <c r="C81" s="139" t="s">
        <v>175</v>
      </c>
      <c r="D81" s="140">
        <v>2094047</v>
      </c>
      <c r="E81" s="141">
        <f t="shared" si="2"/>
        <v>4493436</v>
      </c>
      <c r="F81" s="141">
        <f t="shared" si="3"/>
        <v>26728</v>
      </c>
    </row>
    <row r="82" spans="2:6" x14ac:dyDescent="0.25">
      <c r="B82" s="138">
        <v>80</v>
      </c>
      <c r="C82" s="139" t="s">
        <v>155</v>
      </c>
      <c r="D82" s="140">
        <v>2014458</v>
      </c>
      <c r="E82" s="141">
        <f t="shared" si="2"/>
        <v>4573025</v>
      </c>
      <c r="F82" s="141">
        <f t="shared" si="3"/>
        <v>79589</v>
      </c>
    </row>
    <row r="83" spans="2:6" x14ac:dyDescent="0.25">
      <c r="B83" s="138">
        <v>81</v>
      </c>
      <c r="C83" s="139" t="s">
        <v>267</v>
      </c>
      <c r="D83" s="140">
        <v>1975800</v>
      </c>
      <c r="E83" s="141">
        <f t="shared" si="2"/>
        <v>4611683</v>
      </c>
      <c r="F83" s="141">
        <f t="shared" si="3"/>
        <v>38658</v>
      </c>
    </row>
    <row r="84" spans="2:6" x14ac:dyDescent="0.25">
      <c r="B84" s="138">
        <v>82</v>
      </c>
      <c r="C84" s="139" t="s">
        <v>306</v>
      </c>
      <c r="D84" s="140">
        <v>1962311</v>
      </c>
      <c r="E84" s="141">
        <f t="shared" si="2"/>
        <v>4625172</v>
      </c>
      <c r="F84" s="141">
        <f t="shared" si="3"/>
        <v>13489</v>
      </c>
    </row>
    <row r="85" spans="2:6" x14ac:dyDescent="0.25">
      <c r="B85" s="138">
        <v>83</v>
      </c>
      <c r="C85" s="139" t="s">
        <v>282</v>
      </c>
      <c r="D85" s="140">
        <v>1955586</v>
      </c>
      <c r="E85" s="141">
        <f t="shared" si="2"/>
        <v>4631897</v>
      </c>
      <c r="F85" s="141">
        <f t="shared" si="3"/>
        <v>6725</v>
      </c>
    </row>
    <row r="86" spans="2:6" x14ac:dyDescent="0.25">
      <c r="B86" s="138">
        <v>84</v>
      </c>
      <c r="C86" s="139" t="s">
        <v>294</v>
      </c>
      <c r="D86" s="140">
        <v>1935800</v>
      </c>
      <c r="E86" s="141">
        <f t="shared" si="2"/>
        <v>4651683</v>
      </c>
      <c r="F86" s="141">
        <f t="shared" si="3"/>
        <v>19786</v>
      </c>
    </row>
    <row r="87" spans="2:6" x14ac:dyDescent="0.25">
      <c r="B87" s="138">
        <v>85</v>
      </c>
      <c r="C87" s="139" t="s">
        <v>288</v>
      </c>
      <c r="D87" s="140">
        <v>1917419</v>
      </c>
      <c r="E87" s="141">
        <f t="shared" si="2"/>
        <v>4670064</v>
      </c>
      <c r="F87" s="141">
        <f t="shared" si="3"/>
        <v>18381</v>
      </c>
    </row>
    <row r="88" spans="2:6" x14ac:dyDescent="0.25">
      <c r="B88" s="138">
        <v>86</v>
      </c>
      <c r="C88" s="139" t="s">
        <v>130</v>
      </c>
      <c r="D88" s="140">
        <v>1805661</v>
      </c>
      <c r="E88" s="141">
        <f t="shared" si="2"/>
        <v>4781822</v>
      </c>
      <c r="F88" s="141">
        <f t="shared" si="3"/>
        <v>111758</v>
      </c>
    </row>
    <row r="89" spans="2:6" x14ac:dyDescent="0.25">
      <c r="B89" s="138">
        <v>87</v>
      </c>
      <c r="C89" s="139" t="s">
        <v>297</v>
      </c>
      <c r="D89" s="140">
        <v>1704758</v>
      </c>
      <c r="E89" s="141">
        <f t="shared" si="2"/>
        <v>4882725</v>
      </c>
      <c r="F89" s="141">
        <f t="shared" si="3"/>
        <v>100903</v>
      </c>
    </row>
    <row r="90" spans="2:6" x14ac:dyDescent="0.25">
      <c r="B90" s="138">
        <v>88</v>
      </c>
      <c r="C90" s="139" t="s">
        <v>295</v>
      </c>
      <c r="D90" s="140">
        <v>1653058</v>
      </c>
      <c r="E90" s="141">
        <f t="shared" si="2"/>
        <v>4934425</v>
      </c>
      <c r="F90" s="141">
        <f t="shared" si="3"/>
        <v>51700</v>
      </c>
    </row>
    <row r="91" spans="2:6" x14ac:dyDescent="0.25">
      <c r="B91" s="138">
        <v>89</v>
      </c>
      <c r="C91" s="139" t="s">
        <v>321</v>
      </c>
      <c r="D91" s="140">
        <v>1646283</v>
      </c>
      <c r="E91" s="141">
        <f t="shared" si="2"/>
        <v>4941200</v>
      </c>
      <c r="F91" s="141">
        <f t="shared" si="3"/>
        <v>6775</v>
      </c>
    </row>
    <row r="92" spans="2:6" x14ac:dyDescent="0.25">
      <c r="B92" s="138">
        <v>90</v>
      </c>
      <c r="C92" s="139" t="s">
        <v>177</v>
      </c>
      <c r="D92" s="140">
        <v>1636186</v>
      </c>
      <c r="E92" s="141">
        <f t="shared" si="2"/>
        <v>4951297</v>
      </c>
      <c r="F92" s="141">
        <f t="shared" si="3"/>
        <v>10097</v>
      </c>
    </row>
    <row r="93" spans="2:6" x14ac:dyDescent="0.25">
      <c r="B93" s="138">
        <v>91</v>
      </c>
      <c r="C93" s="139" t="s">
        <v>304</v>
      </c>
      <c r="D93" s="140">
        <v>1623344</v>
      </c>
      <c r="E93" s="141">
        <f t="shared" si="2"/>
        <v>4964139</v>
      </c>
      <c r="F93" s="141">
        <f t="shared" si="3"/>
        <v>12842</v>
      </c>
    </row>
    <row r="94" spans="2:6" x14ac:dyDescent="0.25">
      <c r="B94" s="138">
        <v>92</v>
      </c>
      <c r="C94" s="139" t="s">
        <v>156</v>
      </c>
      <c r="D94" s="140">
        <v>1590697</v>
      </c>
      <c r="E94" s="141">
        <f t="shared" si="2"/>
        <v>4996786</v>
      </c>
      <c r="F94" s="141">
        <f t="shared" si="3"/>
        <v>32647</v>
      </c>
    </row>
    <row r="95" spans="2:6" x14ac:dyDescent="0.25">
      <c r="B95" s="138">
        <v>93</v>
      </c>
      <c r="C95" s="139" t="s">
        <v>266</v>
      </c>
      <c r="D95" s="140">
        <v>1482705</v>
      </c>
      <c r="E95" s="141">
        <f t="shared" si="2"/>
        <v>5104778</v>
      </c>
      <c r="F95" s="141">
        <f t="shared" si="3"/>
        <v>107992</v>
      </c>
    </row>
    <row r="96" spans="2:6" x14ac:dyDescent="0.25">
      <c r="B96" s="138">
        <v>94</v>
      </c>
      <c r="C96" s="139" t="s">
        <v>280</v>
      </c>
      <c r="D96" s="140">
        <v>1454794</v>
      </c>
      <c r="E96" s="141">
        <f t="shared" si="2"/>
        <v>5132689</v>
      </c>
      <c r="F96" s="141">
        <f t="shared" si="3"/>
        <v>27911</v>
      </c>
    </row>
    <row r="97" spans="2:6" x14ac:dyDescent="0.25">
      <c r="B97" s="138">
        <v>95</v>
      </c>
      <c r="C97" s="139" t="s">
        <v>327</v>
      </c>
      <c r="D97" s="140">
        <v>1406947</v>
      </c>
      <c r="E97" s="141">
        <f t="shared" si="2"/>
        <v>5180536</v>
      </c>
      <c r="F97" s="141">
        <f t="shared" si="3"/>
        <v>47847</v>
      </c>
    </row>
    <row r="98" spans="2:6" x14ac:dyDescent="0.25">
      <c r="B98" s="138">
        <v>96</v>
      </c>
      <c r="C98" s="139" t="s">
        <v>298</v>
      </c>
      <c r="D98" s="140">
        <v>1369525</v>
      </c>
      <c r="E98" s="141">
        <f t="shared" si="2"/>
        <v>5217958</v>
      </c>
      <c r="F98" s="141">
        <f t="shared" si="3"/>
        <v>37422</v>
      </c>
    </row>
    <row r="99" spans="2:6" x14ac:dyDescent="0.25">
      <c r="B99" s="138">
        <v>97</v>
      </c>
      <c r="C99" s="139" t="s">
        <v>300</v>
      </c>
      <c r="D99" s="140">
        <v>1359033</v>
      </c>
      <c r="E99" s="141">
        <f t="shared" si="2"/>
        <v>5228450</v>
      </c>
      <c r="F99" s="141">
        <f t="shared" si="3"/>
        <v>10492</v>
      </c>
    </row>
    <row r="100" spans="2:6" x14ac:dyDescent="0.25">
      <c r="B100" s="138">
        <v>98</v>
      </c>
      <c r="C100" s="139" t="s">
        <v>283</v>
      </c>
      <c r="D100" s="140">
        <v>1294358</v>
      </c>
      <c r="E100" s="141">
        <f t="shared" si="2"/>
        <v>5293125</v>
      </c>
      <c r="F100" s="141">
        <f t="shared" si="3"/>
        <v>64675</v>
      </c>
    </row>
    <row r="101" spans="2:6" x14ac:dyDescent="0.25">
      <c r="B101" s="138">
        <v>99</v>
      </c>
      <c r="C101" s="139" t="s">
        <v>276</v>
      </c>
      <c r="D101" s="140">
        <v>1232608</v>
      </c>
      <c r="E101" s="141">
        <f t="shared" si="2"/>
        <v>5354875</v>
      </c>
      <c r="F101" s="141">
        <f t="shared" si="3"/>
        <v>61750</v>
      </c>
    </row>
    <row r="102" spans="2:6" x14ac:dyDescent="0.25">
      <c r="B102" s="138">
        <v>100</v>
      </c>
      <c r="C102" s="139" t="s">
        <v>140</v>
      </c>
      <c r="D102" s="140">
        <v>1159030</v>
      </c>
      <c r="E102" s="141">
        <f t="shared" si="2"/>
        <v>5428453</v>
      </c>
      <c r="F102" s="141">
        <f t="shared" si="3"/>
        <v>73578</v>
      </c>
    </row>
    <row r="103" spans="2:6" x14ac:dyDescent="0.25">
      <c r="B103" s="138">
        <v>101</v>
      </c>
      <c r="C103" s="139" t="s">
        <v>314</v>
      </c>
      <c r="D103" s="140">
        <v>1054519</v>
      </c>
      <c r="E103" s="141">
        <f t="shared" si="2"/>
        <v>5532964</v>
      </c>
      <c r="F103" s="141">
        <f t="shared" si="3"/>
        <v>104511</v>
      </c>
    </row>
    <row r="104" spans="2:6" x14ac:dyDescent="0.25">
      <c r="B104" s="138">
        <v>102</v>
      </c>
      <c r="C104" s="139" t="s">
        <v>331</v>
      </c>
      <c r="D104" s="140">
        <v>965375</v>
      </c>
      <c r="E104" s="141">
        <f t="shared" si="2"/>
        <v>5622108</v>
      </c>
      <c r="F104" s="141">
        <f t="shared" si="3"/>
        <v>89144</v>
      </c>
    </row>
    <row r="105" spans="2:6" x14ac:dyDescent="0.25">
      <c r="B105" s="138">
        <v>103</v>
      </c>
      <c r="C105" s="139" t="s">
        <v>319</v>
      </c>
      <c r="D105" s="140">
        <v>804161</v>
      </c>
      <c r="E105" s="141">
        <f t="shared" si="2"/>
        <v>5783322</v>
      </c>
      <c r="F105" s="141">
        <f t="shared" si="3"/>
        <v>161214</v>
      </c>
    </row>
    <row r="106" spans="2:6" x14ac:dyDescent="0.25">
      <c r="B106" s="138">
        <v>104</v>
      </c>
      <c r="C106" s="139" t="s">
        <v>307</v>
      </c>
      <c r="D106" s="140">
        <v>723744</v>
      </c>
      <c r="E106" s="141">
        <f t="shared" si="2"/>
        <v>5863739</v>
      </c>
      <c r="F106" s="141">
        <f t="shared" si="3"/>
        <v>80417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D2D4B-AB94-4453-A402-7FF03DF4E949}">
  <sheetPr>
    <tabColor theme="3" tint="-0.499984740745262"/>
  </sheetPr>
  <dimension ref="A1:B156"/>
  <sheetViews>
    <sheetView topLeftCell="A121" workbookViewId="0">
      <selection activeCell="D154" sqref="D154"/>
    </sheetView>
  </sheetViews>
  <sheetFormatPr defaultRowHeight="15" x14ac:dyDescent="0.25"/>
  <cols>
    <col min="1" max="1" width="34.28515625" bestFit="1" customWidth="1"/>
    <col min="2" max="2" width="14.28515625" style="1" bestFit="1" customWidth="1"/>
    <col min="5" max="6" width="23.140625" customWidth="1"/>
    <col min="9" max="9" width="19.42578125" bestFit="1" customWidth="1"/>
  </cols>
  <sheetData>
    <row r="1" spans="1:2" x14ac:dyDescent="0.25">
      <c r="A1" t="s">
        <v>41</v>
      </c>
      <c r="B1" s="1">
        <v>3150000</v>
      </c>
    </row>
    <row r="2" spans="1:2" x14ac:dyDescent="0.25">
      <c r="A2" t="s">
        <v>67</v>
      </c>
      <c r="B2" s="1">
        <v>1540000</v>
      </c>
    </row>
    <row r="3" spans="1:2" x14ac:dyDescent="0.25">
      <c r="A3" t="s">
        <v>70</v>
      </c>
      <c r="B3" s="1">
        <v>1540000</v>
      </c>
    </row>
    <row r="4" spans="1:2" x14ac:dyDescent="0.25">
      <c r="A4" t="s">
        <v>59</v>
      </c>
      <c r="B4" s="1">
        <v>720000</v>
      </c>
    </row>
    <row r="5" spans="1:2" x14ac:dyDescent="0.25">
      <c r="A5" t="s">
        <v>206</v>
      </c>
      <c r="B5" s="1">
        <v>720000</v>
      </c>
    </row>
    <row r="6" spans="1:2" x14ac:dyDescent="0.25">
      <c r="A6" t="s">
        <v>200</v>
      </c>
      <c r="B6" s="1">
        <v>720000</v>
      </c>
    </row>
    <row r="7" spans="1:2" x14ac:dyDescent="0.25">
      <c r="A7" t="s">
        <v>39</v>
      </c>
      <c r="B7" s="1">
        <v>555000</v>
      </c>
    </row>
    <row r="8" spans="1:2" x14ac:dyDescent="0.25">
      <c r="A8" t="s">
        <v>75</v>
      </c>
      <c r="B8" s="1">
        <v>555000</v>
      </c>
    </row>
    <row r="9" spans="1:2" x14ac:dyDescent="0.25">
      <c r="A9" t="s">
        <v>33</v>
      </c>
      <c r="B9" s="1">
        <v>465000</v>
      </c>
    </row>
    <row r="10" spans="1:2" x14ac:dyDescent="0.25">
      <c r="A10" t="s">
        <v>44</v>
      </c>
      <c r="B10" s="1">
        <v>465000</v>
      </c>
    </row>
    <row r="11" spans="1:2" x14ac:dyDescent="0.25">
      <c r="A11" t="s">
        <v>50</v>
      </c>
      <c r="B11" s="1">
        <v>465000</v>
      </c>
    </row>
    <row r="12" spans="1:2" x14ac:dyDescent="0.25">
      <c r="A12" t="s">
        <v>260</v>
      </c>
      <c r="B12" s="1">
        <v>365000</v>
      </c>
    </row>
    <row r="13" spans="1:2" x14ac:dyDescent="0.25">
      <c r="A13" t="s">
        <v>45</v>
      </c>
      <c r="B13" s="1">
        <v>365000</v>
      </c>
    </row>
    <row r="14" spans="1:2" x14ac:dyDescent="0.25">
      <c r="A14" t="s">
        <v>64</v>
      </c>
      <c r="B14" s="1">
        <v>365000</v>
      </c>
    </row>
    <row r="15" spans="1:2" x14ac:dyDescent="0.25">
      <c r="A15" t="s">
        <v>343</v>
      </c>
      <c r="B15" s="1">
        <v>288333</v>
      </c>
    </row>
    <row r="16" spans="1:2" x14ac:dyDescent="0.25">
      <c r="A16" t="s">
        <v>100</v>
      </c>
      <c r="B16" s="1">
        <v>288333</v>
      </c>
    </row>
    <row r="17" spans="1:2" x14ac:dyDescent="0.25">
      <c r="A17" t="s">
        <v>193</v>
      </c>
      <c r="B17" s="1">
        <v>288333</v>
      </c>
    </row>
    <row r="18" spans="1:2" x14ac:dyDescent="0.25">
      <c r="A18" t="s">
        <v>48</v>
      </c>
      <c r="B18" s="1">
        <v>214400</v>
      </c>
    </row>
    <row r="19" spans="1:2" x14ac:dyDescent="0.25">
      <c r="A19" t="s">
        <v>91</v>
      </c>
      <c r="B19" s="1">
        <v>214400</v>
      </c>
    </row>
    <row r="20" spans="1:2" x14ac:dyDescent="0.25">
      <c r="A20" t="s">
        <v>46</v>
      </c>
      <c r="B20" s="1">
        <v>214400</v>
      </c>
    </row>
    <row r="21" spans="1:2" x14ac:dyDescent="0.25">
      <c r="A21" t="s">
        <v>35</v>
      </c>
      <c r="B21" s="1">
        <v>214400</v>
      </c>
    </row>
    <row r="22" spans="1:2" x14ac:dyDescent="0.25">
      <c r="A22" t="s">
        <v>101</v>
      </c>
      <c r="B22" s="1">
        <v>214400</v>
      </c>
    </row>
    <row r="23" spans="1:2" x14ac:dyDescent="0.25">
      <c r="A23" t="s">
        <v>94</v>
      </c>
      <c r="B23" s="1">
        <v>165000</v>
      </c>
    </row>
    <row r="24" spans="1:2" x14ac:dyDescent="0.25">
      <c r="A24" t="s">
        <v>251</v>
      </c>
      <c r="B24" s="1">
        <v>165000</v>
      </c>
    </row>
    <row r="25" spans="1:2" x14ac:dyDescent="0.25">
      <c r="A25" t="s">
        <v>214</v>
      </c>
      <c r="B25" s="1">
        <v>165000</v>
      </c>
    </row>
    <row r="26" spans="1:2" x14ac:dyDescent="0.25">
      <c r="A26" t="s">
        <v>247</v>
      </c>
      <c r="B26" s="1">
        <v>135000</v>
      </c>
    </row>
    <row r="27" spans="1:2" x14ac:dyDescent="0.25">
      <c r="A27" t="s">
        <v>69</v>
      </c>
      <c r="B27" s="1">
        <v>135000</v>
      </c>
    </row>
    <row r="28" spans="1:2" x14ac:dyDescent="0.25">
      <c r="A28" t="s">
        <v>219</v>
      </c>
      <c r="B28" s="1">
        <v>135000</v>
      </c>
    </row>
    <row r="29" spans="1:2" x14ac:dyDescent="0.25">
      <c r="A29" t="s">
        <v>181</v>
      </c>
      <c r="B29" s="1">
        <v>90136</v>
      </c>
    </row>
    <row r="30" spans="1:2" x14ac:dyDescent="0.25">
      <c r="A30" t="s">
        <v>345</v>
      </c>
      <c r="B30" s="1">
        <v>90136</v>
      </c>
    </row>
    <row r="31" spans="1:2" x14ac:dyDescent="0.25">
      <c r="A31" t="s">
        <v>86</v>
      </c>
      <c r="B31" s="1">
        <v>90136</v>
      </c>
    </row>
    <row r="32" spans="1:2" x14ac:dyDescent="0.25">
      <c r="A32" t="s">
        <v>40</v>
      </c>
      <c r="B32" s="1">
        <v>90136</v>
      </c>
    </row>
    <row r="33" spans="1:2" x14ac:dyDescent="0.25">
      <c r="A33" t="s">
        <v>52</v>
      </c>
      <c r="B33" s="1">
        <v>90136</v>
      </c>
    </row>
    <row r="34" spans="1:2" x14ac:dyDescent="0.25">
      <c r="A34" t="s">
        <v>32</v>
      </c>
      <c r="B34" s="1">
        <v>90136</v>
      </c>
    </row>
    <row r="35" spans="1:2" x14ac:dyDescent="0.25">
      <c r="A35" t="s">
        <v>29</v>
      </c>
      <c r="B35" s="1">
        <v>90136</v>
      </c>
    </row>
    <row r="36" spans="1:2" x14ac:dyDescent="0.25">
      <c r="A36" t="s">
        <v>207</v>
      </c>
      <c r="B36" s="1">
        <v>90136</v>
      </c>
    </row>
    <row r="37" spans="1:2" x14ac:dyDescent="0.25">
      <c r="A37" t="s">
        <v>203</v>
      </c>
      <c r="B37" s="1">
        <v>90136</v>
      </c>
    </row>
    <row r="38" spans="1:2" x14ac:dyDescent="0.25">
      <c r="A38" t="s">
        <v>205</v>
      </c>
      <c r="B38" s="1">
        <v>90136</v>
      </c>
    </row>
    <row r="39" spans="1:2" x14ac:dyDescent="0.25">
      <c r="A39" t="s">
        <v>258</v>
      </c>
      <c r="B39" s="1">
        <v>90136</v>
      </c>
    </row>
    <row r="40" spans="1:2" x14ac:dyDescent="0.25">
      <c r="A40" t="s">
        <v>77</v>
      </c>
      <c r="B40" s="1">
        <v>46900</v>
      </c>
    </row>
    <row r="41" spans="1:2" x14ac:dyDescent="0.25">
      <c r="A41" t="s">
        <v>204</v>
      </c>
      <c r="B41" s="1">
        <v>46900</v>
      </c>
    </row>
    <row r="42" spans="1:2" x14ac:dyDescent="0.25">
      <c r="A42" t="s">
        <v>196</v>
      </c>
      <c r="B42" s="1">
        <v>46900</v>
      </c>
    </row>
    <row r="43" spans="1:2" x14ac:dyDescent="0.25">
      <c r="A43" t="s">
        <v>190</v>
      </c>
      <c r="B43" s="1">
        <v>46900</v>
      </c>
    </row>
    <row r="44" spans="1:2" x14ac:dyDescent="0.25">
      <c r="A44" t="s">
        <v>231</v>
      </c>
      <c r="B44" s="1">
        <v>46900</v>
      </c>
    </row>
    <row r="45" spans="1:2" x14ac:dyDescent="0.25">
      <c r="A45" t="s">
        <v>60</v>
      </c>
      <c r="B45" s="1">
        <v>46900</v>
      </c>
    </row>
    <row r="46" spans="1:2" x14ac:dyDescent="0.25">
      <c r="A46" t="s">
        <v>182</v>
      </c>
      <c r="B46" s="1">
        <v>46900</v>
      </c>
    </row>
    <row r="47" spans="1:2" x14ac:dyDescent="0.25">
      <c r="A47" t="s">
        <v>217</v>
      </c>
      <c r="B47" s="1">
        <v>46900</v>
      </c>
    </row>
    <row r="48" spans="1:2" x14ac:dyDescent="0.25">
      <c r="A48" t="s">
        <v>88</v>
      </c>
      <c r="B48" s="1">
        <v>46900</v>
      </c>
    </row>
    <row r="49" spans="1:2" x14ac:dyDescent="0.25">
      <c r="A49" t="s">
        <v>195</v>
      </c>
      <c r="B49" s="1">
        <v>46900</v>
      </c>
    </row>
    <row r="50" spans="1:2" x14ac:dyDescent="0.25">
      <c r="A50" t="s">
        <v>228</v>
      </c>
      <c r="B50" s="1">
        <v>37625</v>
      </c>
    </row>
    <row r="51" spans="1:2" x14ac:dyDescent="0.25">
      <c r="A51" t="s">
        <v>229</v>
      </c>
      <c r="B51" s="1">
        <v>37625</v>
      </c>
    </row>
    <row r="52" spans="1:2" x14ac:dyDescent="0.25">
      <c r="A52" t="s">
        <v>346</v>
      </c>
      <c r="B52" s="1">
        <v>37625</v>
      </c>
    </row>
    <row r="53" spans="1:2" x14ac:dyDescent="0.25">
      <c r="A53" t="s">
        <v>31</v>
      </c>
      <c r="B53" s="1">
        <v>37625</v>
      </c>
    </row>
    <row r="54" spans="1:2" x14ac:dyDescent="0.25">
      <c r="A54" t="s">
        <v>97</v>
      </c>
      <c r="B54" s="1">
        <v>36000</v>
      </c>
    </row>
    <row r="55" spans="1:2" x14ac:dyDescent="0.25">
      <c r="A55" t="s">
        <v>28</v>
      </c>
      <c r="B55" s="1">
        <v>35000</v>
      </c>
    </row>
    <row r="56" spans="1:2" x14ac:dyDescent="0.25">
      <c r="A56" t="s">
        <v>222</v>
      </c>
      <c r="B56" s="1">
        <v>35000</v>
      </c>
    </row>
    <row r="57" spans="1:2" x14ac:dyDescent="0.25">
      <c r="A57" t="s">
        <v>73</v>
      </c>
      <c r="B57" s="1">
        <v>35000</v>
      </c>
    </row>
    <row r="58" spans="1:2" x14ac:dyDescent="0.25">
      <c r="A58" t="s">
        <v>37</v>
      </c>
      <c r="B58" s="1">
        <v>33250</v>
      </c>
    </row>
    <row r="59" spans="1:2" x14ac:dyDescent="0.25">
      <c r="A59" t="s">
        <v>78</v>
      </c>
      <c r="B59" s="1">
        <v>33250</v>
      </c>
    </row>
    <row r="60" spans="1:2" x14ac:dyDescent="0.25">
      <c r="A60" t="s">
        <v>49</v>
      </c>
      <c r="B60" s="1">
        <v>33250</v>
      </c>
    </row>
    <row r="61" spans="1:2" x14ac:dyDescent="0.25">
      <c r="A61" t="s">
        <v>57</v>
      </c>
      <c r="B61" s="1">
        <v>33250</v>
      </c>
    </row>
    <row r="62" spans="1:2" x14ac:dyDescent="0.25">
      <c r="A62" t="s">
        <v>255</v>
      </c>
      <c r="B62" s="1">
        <v>31500</v>
      </c>
    </row>
    <row r="63" spans="1:2" x14ac:dyDescent="0.25">
      <c r="A63" t="s">
        <v>102</v>
      </c>
      <c r="B63" s="1">
        <v>31500</v>
      </c>
    </row>
    <row r="64" spans="1:2" x14ac:dyDescent="0.25">
      <c r="A64" t="s">
        <v>259</v>
      </c>
      <c r="B64" s="1">
        <v>31500</v>
      </c>
    </row>
    <row r="65" spans="1:2" x14ac:dyDescent="0.25">
      <c r="A65" t="s">
        <v>224</v>
      </c>
      <c r="B65" s="1">
        <v>29750</v>
      </c>
    </row>
    <row r="66" spans="1:2" x14ac:dyDescent="0.25">
      <c r="A66" t="s">
        <v>183</v>
      </c>
      <c r="B66" s="1">
        <v>29750</v>
      </c>
    </row>
    <row r="67" spans="1:2" x14ac:dyDescent="0.25">
      <c r="A67" t="s">
        <v>208</v>
      </c>
      <c r="B67" s="1">
        <v>29750</v>
      </c>
    </row>
    <row r="68" spans="1:2" x14ac:dyDescent="0.25">
      <c r="A68" t="s">
        <v>34</v>
      </c>
      <c r="B68" s="1">
        <v>29750</v>
      </c>
    </row>
    <row r="69" spans="1:2" x14ac:dyDescent="0.25">
      <c r="A69" t="s">
        <v>262</v>
      </c>
      <c r="B69" s="1">
        <v>28000</v>
      </c>
    </row>
    <row r="70" spans="1:2" x14ac:dyDescent="0.25">
      <c r="A70" t="s">
        <v>215</v>
      </c>
      <c r="B70" s="1">
        <v>28000</v>
      </c>
    </row>
    <row r="71" spans="1:2" x14ac:dyDescent="0.25">
      <c r="A71" t="s">
        <v>184</v>
      </c>
      <c r="B71" s="1">
        <v>28000</v>
      </c>
    </row>
    <row r="72" spans="1:2" x14ac:dyDescent="0.25">
      <c r="A72" t="s">
        <v>209</v>
      </c>
      <c r="B72" s="1">
        <v>26500</v>
      </c>
    </row>
    <row r="73" spans="1:2" x14ac:dyDescent="0.25">
      <c r="A73" t="s">
        <v>54</v>
      </c>
      <c r="B73" s="1">
        <v>26500</v>
      </c>
    </row>
    <row r="74" spans="1:2" x14ac:dyDescent="0.25">
      <c r="A74" t="s">
        <v>348</v>
      </c>
      <c r="B74" s="1">
        <v>26500</v>
      </c>
    </row>
    <row r="75" spans="1:2" x14ac:dyDescent="0.25">
      <c r="A75" t="s">
        <v>249</v>
      </c>
      <c r="B75" s="1">
        <v>25500</v>
      </c>
    </row>
    <row r="76" spans="1:2" x14ac:dyDescent="0.25">
      <c r="A76" t="s">
        <v>98</v>
      </c>
      <c r="B76" s="1">
        <v>25000</v>
      </c>
    </row>
    <row r="77" spans="1:2" x14ac:dyDescent="0.25">
      <c r="A77" t="s">
        <v>211</v>
      </c>
      <c r="B77" s="1">
        <v>0</v>
      </c>
    </row>
    <row r="78" spans="1:2" x14ac:dyDescent="0.25">
      <c r="A78" t="s">
        <v>65</v>
      </c>
      <c r="B78" s="1">
        <v>0</v>
      </c>
    </row>
    <row r="79" spans="1:2" x14ac:dyDescent="0.25">
      <c r="A79" t="s">
        <v>55</v>
      </c>
      <c r="B79" s="1">
        <v>0</v>
      </c>
    </row>
    <row r="80" spans="1:2" x14ac:dyDescent="0.25">
      <c r="A80" t="s">
        <v>179</v>
      </c>
      <c r="B80" s="1">
        <v>0</v>
      </c>
    </row>
    <row r="81" spans="1:2" x14ac:dyDescent="0.25">
      <c r="A81" t="s">
        <v>38</v>
      </c>
      <c r="B81" s="1">
        <v>0</v>
      </c>
    </row>
    <row r="82" spans="1:2" x14ac:dyDescent="0.25">
      <c r="A82" t="s">
        <v>218</v>
      </c>
      <c r="B82" s="1">
        <v>0</v>
      </c>
    </row>
    <row r="83" spans="1:2" x14ac:dyDescent="0.25">
      <c r="A83" t="s">
        <v>197</v>
      </c>
      <c r="B83" s="1">
        <v>0</v>
      </c>
    </row>
    <row r="84" spans="1:2" x14ac:dyDescent="0.25">
      <c r="A84" t="s">
        <v>56</v>
      </c>
      <c r="B84" s="1">
        <v>0</v>
      </c>
    </row>
    <row r="85" spans="1:2" x14ac:dyDescent="0.25">
      <c r="A85" t="s">
        <v>188</v>
      </c>
      <c r="B85" s="1">
        <v>0</v>
      </c>
    </row>
    <row r="86" spans="1:2" x14ac:dyDescent="0.25">
      <c r="A86" t="s">
        <v>63</v>
      </c>
      <c r="B86" s="1">
        <v>0</v>
      </c>
    </row>
    <row r="87" spans="1:2" x14ac:dyDescent="0.25">
      <c r="A87" t="s">
        <v>221</v>
      </c>
      <c r="B87" s="1">
        <v>0</v>
      </c>
    </row>
    <row r="88" spans="1:2" x14ac:dyDescent="0.25">
      <c r="A88" t="s">
        <v>96</v>
      </c>
      <c r="B88" s="1">
        <v>0</v>
      </c>
    </row>
    <row r="89" spans="1:2" x14ac:dyDescent="0.25">
      <c r="A89" t="s">
        <v>87</v>
      </c>
      <c r="B89" s="1">
        <v>0</v>
      </c>
    </row>
    <row r="90" spans="1:2" x14ac:dyDescent="0.25">
      <c r="A90" t="s">
        <v>43</v>
      </c>
      <c r="B90" s="1">
        <v>0</v>
      </c>
    </row>
    <row r="91" spans="1:2" x14ac:dyDescent="0.25">
      <c r="A91" t="s">
        <v>216</v>
      </c>
      <c r="B91" s="1">
        <v>0</v>
      </c>
    </row>
    <row r="92" spans="1:2" x14ac:dyDescent="0.25">
      <c r="A92" t="s">
        <v>226</v>
      </c>
      <c r="B92" s="1">
        <v>0</v>
      </c>
    </row>
    <row r="93" spans="1:2" x14ac:dyDescent="0.25">
      <c r="A93" t="s">
        <v>213</v>
      </c>
      <c r="B93" s="1">
        <v>0</v>
      </c>
    </row>
    <row r="94" spans="1:2" x14ac:dyDescent="0.25">
      <c r="A94" t="s">
        <v>234</v>
      </c>
      <c r="B94" s="1">
        <v>0</v>
      </c>
    </row>
    <row r="95" spans="1:2" x14ac:dyDescent="0.25">
      <c r="A95" t="s">
        <v>89</v>
      </c>
      <c r="B95" s="1">
        <v>0</v>
      </c>
    </row>
    <row r="96" spans="1:2" x14ac:dyDescent="0.25">
      <c r="A96" t="s">
        <v>72</v>
      </c>
      <c r="B96" s="1">
        <v>0</v>
      </c>
    </row>
    <row r="97" spans="1:2" x14ac:dyDescent="0.25">
      <c r="A97" t="s">
        <v>223</v>
      </c>
      <c r="B97" s="1">
        <v>0</v>
      </c>
    </row>
    <row r="98" spans="1:2" x14ac:dyDescent="0.25">
      <c r="A98" t="s">
        <v>189</v>
      </c>
      <c r="B98" s="1">
        <v>0</v>
      </c>
    </row>
    <row r="99" spans="1:2" x14ac:dyDescent="0.25">
      <c r="A99" t="s">
        <v>194</v>
      </c>
      <c r="B99" s="1">
        <v>0</v>
      </c>
    </row>
    <row r="100" spans="1:2" x14ac:dyDescent="0.25">
      <c r="A100" t="s">
        <v>90</v>
      </c>
      <c r="B100" s="1">
        <v>0</v>
      </c>
    </row>
    <row r="101" spans="1:2" x14ac:dyDescent="0.25">
      <c r="A101" t="s">
        <v>185</v>
      </c>
      <c r="B101" s="1">
        <v>0</v>
      </c>
    </row>
    <row r="102" spans="1:2" x14ac:dyDescent="0.25">
      <c r="A102" t="s">
        <v>51</v>
      </c>
      <c r="B102" s="1">
        <v>0</v>
      </c>
    </row>
    <row r="103" spans="1:2" x14ac:dyDescent="0.25">
      <c r="A103" t="s">
        <v>192</v>
      </c>
      <c r="B103" s="1">
        <v>0</v>
      </c>
    </row>
    <row r="104" spans="1:2" x14ac:dyDescent="0.25">
      <c r="A104" t="s">
        <v>95</v>
      </c>
      <c r="B104" s="1">
        <v>0</v>
      </c>
    </row>
    <row r="105" spans="1:2" x14ac:dyDescent="0.25">
      <c r="A105" t="s">
        <v>212</v>
      </c>
      <c r="B105" s="1">
        <v>0</v>
      </c>
    </row>
    <row r="106" spans="1:2" x14ac:dyDescent="0.25">
      <c r="A106" t="s">
        <v>74</v>
      </c>
      <c r="B106" s="1">
        <v>0</v>
      </c>
    </row>
    <row r="107" spans="1:2" x14ac:dyDescent="0.25">
      <c r="A107" t="s">
        <v>199</v>
      </c>
      <c r="B107" s="1">
        <v>0</v>
      </c>
    </row>
    <row r="108" spans="1:2" x14ac:dyDescent="0.25">
      <c r="A108" t="s">
        <v>232</v>
      </c>
      <c r="B108" s="1">
        <v>0</v>
      </c>
    </row>
    <row r="109" spans="1:2" x14ac:dyDescent="0.25">
      <c r="A109" t="s">
        <v>225</v>
      </c>
      <c r="B109" s="1">
        <v>0</v>
      </c>
    </row>
    <row r="110" spans="1:2" x14ac:dyDescent="0.25">
      <c r="A110" t="s">
        <v>220</v>
      </c>
      <c r="B110" s="1">
        <v>0</v>
      </c>
    </row>
    <row r="111" spans="1:2" x14ac:dyDescent="0.25">
      <c r="A111" t="s">
        <v>230</v>
      </c>
      <c r="B111" s="1">
        <v>0</v>
      </c>
    </row>
    <row r="112" spans="1:2" x14ac:dyDescent="0.25">
      <c r="A112" t="s">
        <v>198</v>
      </c>
      <c r="B112" s="1">
        <v>0</v>
      </c>
    </row>
    <row r="113" spans="1:2" x14ac:dyDescent="0.25">
      <c r="A113" t="s">
        <v>239</v>
      </c>
      <c r="B113" s="1">
        <v>0</v>
      </c>
    </row>
    <row r="114" spans="1:2" x14ac:dyDescent="0.25">
      <c r="A114" t="s">
        <v>227</v>
      </c>
      <c r="B114" s="1">
        <v>0</v>
      </c>
    </row>
    <row r="115" spans="1:2" x14ac:dyDescent="0.25">
      <c r="A115" t="s">
        <v>85</v>
      </c>
      <c r="B115" s="1">
        <v>0</v>
      </c>
    </row>
    <row r="116" spans="1:2" x14ac:dyDescent="0.25">
      <c r="A116" t="s">
        <v>42</v>
      </c>
      <c r="B116" s="1">
        <v>0</v>
      </c>
    </row>
    <row r="117" spans="1:2" x14ac:dyDescent="0.25">
      <c r="A117" t="s">
        <v>66</v>
      </c>
      <c r="B117" s="1">
        <v>0</v>
      </c>
    </row>
    <row r="118" spans="1:2" x14ac:dyDescent="0.25">
      <c r="A118" t="s">
        <v>202</v>
      </c>
      <c r="B118" s="1">
        <v>0</v>
      </c>
    </row>
    <row r="119" spans="1:2" x14ac:dyDescent="0.25">
      <c r="A119" t="s">
        <v>191</v>
      </c>
      <c r="B119" s="1">
        <v>0</v>
      </c>
    </row>
    <row r="120" spans="1:2" x14ac:dyDescent="0.25">
      <c r="A120" t="s">
        <v>250</v>
      </c>
      <c r="B120" s="1">
        <v>0</v>
      </c>
    </row>
    <row r="121" spans="1:2" x14ac:dyDescent="0.25">
      <c r="A121" t="s">
        <v>76</v>
      </c>
      <c r="B121" s="1">
        <v>0</v>
      </c>
    </row>
    <row r="122" spans="1:2" x14ac:dyDescent="0.25">
      <c r="A122" t="s">
        <v>186</v>
      </c>
      <c r="B122" s="1">
        <v>0</v>
      </c>
    </row>
    <row r="123" spans="1:2" x14ac:dyDescent="0.25">
      <c r="A123" t="s">
        <v>201</v>
      </c>
      <c r="B123" s="1">
        <v>0</v>
      </c>
    </row>
    <row r="124" spans="1:2" x14ac:dyDescent="0.25">
      <c r="A124" t="s">
        <v>210</v>
      </c>
      <c r="B124" s="1">
        <v>0</v>
      </c>
    </row>
    <row r="125" spans="1:2" x14ac:dyDescent="0.25">
      <c r="A125" t="s">
        <v>58</v>
      </c>
      <c r="B125" s="1">
        <v>0</v>
      </c>
    </row>
    <row r="126" spans="1:2" x14ac:dyDescent="0.25">
      <c r="A126" t="s">
        <v>99</v>
      </c>
      <c r="B126" s="1">
        <v>0</v>
      </c>
    </row>
    <row r="127" spans="1:2" x14ac:dyDescent="0.25">
      <c r="A127" t="s">
        <v>61</v>
      </c>
      <c r="B127" s="1">
        <v>0</v>
      </c>
    </row>
    <row r="128" spans="1:2" x14ac:dyDescent="0.25">
      <c r="A128" t="s">
        <v>256</v>
      </c>
      <c r="B128" s="1">
        <v>0</v>
      </c>
    </row>
    <row r="129" spans="1:2" x14ac:dyDescent="0.25">
      <c r="A129" t="s">
        <v>103</v>
      </c>
      <c r="B129" s="1">
        <v>0</v>
      </c>
    </row>
    <row r="130" spans="1:2" x14ac:dyDescent="0.25">
      <c r="A130" t="s">
        <v>241</v>
      </c>
      <c r="B130" s="1">
        <v>0</v>
      </c>
    </row>
    <row r="131" spans="1:2" x14ac:dyDescent="0.25">
      <c r="A131" t="s">
        <v>236</v>
      </c>
      <c r="B131" s="1">
        <v>0</v>
      </c>
    </row>
    <row r="132" spans="1:2" x14ac:dyDescent="0.25">
      <c r="A132" t="s">
        <v>257</v>
      </c>
      <c r="B132" s="1">
        <v>0</v>
      </c>
    </row>
    <row r="133" spans="1:2" x14ac:dyDescent="0.25">
      <c r="A133" t="s">
        <v>254</v>
      </c>
      <c r="B133" s="1">
        <v>0</v>
      </c>
    </row>
    <row r="134" spans="1:2" x14ac:dyDescent="0.25">
      <c r="A134" t="s">
        <v>242</v>
      </c>
      <c r="B134" s="1">
        <v>0</v>
      </c>
    </row>
    <row r="135" spans="1:2" x14ac:dyDescent="0.25">
      <c r="A135" t="s">
        <v>180</v>
      </c>
      <c r="B135" s="1">
        <v>0</v>
      </c>
    </row>
    <row r="136" spans="1:2" x14ac:dyDescent="0.25">
      <c r="A136" t="s">
        <v>62</v>
      </c>
      <c r="B136" s="1">
        <v>0</v>
      </c>
    </row>
    <row r="137" spans="1:2" x14ac:dyDescent="0.25">
      <c r="A137" t="s">
        <v>53</v>
      </c>
      <c r="B137" s="1">
        <v>0</v>
      </c>
    </row>
    <row r="138" spans="1:2" x14ac:dyDescent="0.25">
      <c r="A138" t="s">
        <v>244</v>
      </c>
      <c r="B138" s="1">
        <v>0</v>
      </c>
    </row>
    <row r="139" spans="1:2" x14ac:dyDescent="0.25">
      <c r="A139" t="s">
        <v>235</v>
      </c>
      <c r="B139" s="1">
        <v>0</v>
      </c>
    </row>
    <row r="140" spans="1:2" x14ac:dyDescent="0.25">
      <c r="A140" t="s">
        <v>340</v>
      </c>
      <c r="B140" s="1">
        <v>0</v>
      </c>
    </row>
    <row r="141" spans="1:2" x14ac:dyDescent="0.25">
      <c r="A141" t="s">
        <v>252</v>
      </c>
      <c r="B141" s="1">
        <v>0</v>
      </c>
    </row>
    <row r="142" spans="1:2" x14ac:dyDescent="0.25">
      <c r="A142" t="s">
        <v>83</v>
      </c>
      <c r="B142" s="1">
        <v>0</v>
      </c>
    </row>
    <row r="143" spans="1:2" x14ac:dyDescent="0.25">
      <c r="A143" t="s">
        <v>47</v>
      </c>
      <c r="B143" s="1">
        <v>0</v>
      </c>
    </row>
    <row r="144" spans="1:2" x14ac:dyDescent="0.25">
      <c r="A144" t="s">
        <v>82</v>
      </c>
      <c r="B144" s="1">
        <v>0</v>
      </c>
    </row>
    <row r="145" spans="1:2" x14ac:dyDescent="0.25">
      <c r="A145" t="s">
        <v>237</v>
      </c>
      <c r="B145" s="1">
        <v>0</v>
      </c>
    </row>
    <row r="146" spans="1:2" x14ac:dyDescent="0.25">
      <c r="A146" t="s">
        <v>243</v>
      </c>
      <c r="B146" s="1">
        <v>0</v>
      </c>
    </row>
    <row r="147" spans="1:2" x14ac:dyDescent="0.25">
      <c r="A147" t="s">
        <v>245</v>
      </c>
      <c r="B147" s="1">
        <v>0</v>
      </c>
    </row>
    <row r="148" spans="1:2" x14ac:dyDescent="0.25">
      <c r="A148" t="s">
        <v>261</v>
      </c>
      <c r="B148" s="1">
        <v>0</v>
      </c>
    </row>
    <row r="149" spans="1:2" x14ac:dyDescent="0.25">
      <c r="A149" t="s">
        <v>246</v>
      </c>
      <c r="B149" s="1">
        <v>0</v>
      </c>
    </row>
    <row r="150" spans="1:2" x14ac:dyDescent="0.25">
      <c r="A150" t="s">
        <v>79</v>
      </c>
      <c r="B150" s="1">
        <v>0</v>
      </c>
    </row>
    <row r="151" spans="1:2" x14ac:dyDescent="0.25">
      <c r="A151" t="s">
        <v>233</v>
      </c>
      <c r="B151" s="1">
        <v>0</v>
      </c>
    </row>
    <row r="152" spans="1:2" x14ac:dyDescent="0.25">
      <c r="A152" t="s">
        <v>253</v>
      </c>
      <c r="B152" s="1">
        <v>0</v>
      </c>
    </row>
    <row r="153" spans="1:2" x14ac:dyDescent="0.25">
      <c r="A153" t="s">
        <v>248</v>
      </c>
      <c r="B153" s="1">
        <v>0</v>
      </c>
    </row>
    <row r="154" spans="1:2" x14ac:dyDescent="0.25">
      <c r="A154" t="s">
        <v>240</v>
      </c>
      <c r="B154" s="1">
        <v>0</v>
      </c>
    </row>
    <row r="155" spans="1:2" x14ac:dyDescent="0.25">
      <c r="A155" t="s">
        <v>80</v>
      </c>
      <c r="B155" s="1">
        <v>0</v>
      </c>
    </row>
    <row r="156" spans="1:2" x14ac:dyDescent="0.25">
      <c r="A156" t="s">
        <v>238</v>
      </c>
      <c r="B156" s="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C5190-6A07-4248-B439-B82A9354D490}">
  <sheetPr>
    <tabColor theme="3" tint="-0.499984740745262"/>
  </sheetPr>
  <dimension ref="A1:F158"/>
  <sheetViews>
    <sheetView workbookViewId="0">
      <selection activeCell="N17" sqref="N17:N18"/>
    </sheetView>
  </sheetViews>
  <sheetFormatPr defaultRowHeight="15" x14ac:dyDescent="0.25"/>
  <cols>
    <col min="1" max="1" width="34.28515625" bestFit="1" customWidth="1"/>
    <col min="2" max="2" width="15.28515625" style="1" bestFit="1" customWidth="1"/>
    <col min="3" max="3" width="1.5703125" customWidth="1"/>
    <col min="4" max="4" width="19.5703125" style="120" bestFit="1" customWidth="1"/>
    <col min="5" max="5" width="9.140625" style="118"/>
    <col min="6" max="6" width="10.85546875" style="118" bestFit="1" customWidth="1"/>
  </cols>
  <sheetData>
    <row r="1" spans="1:6" x14ac:dyDescent="0.25">
      <c r="A1" t="s">
        <v>341</v>
      </c>
      <c r="B1" s="1" t="s">
        <v>342</v>
      </c>
    </row>
    <row r="2" spans="1:6" x14ac:dyDescent="0.25">
      <c r="A2" s="123" t="s">
        <v>41</v>
      </c>
      <c r="B2" s="1">
        <v>3150000</v>
      </c>
      <c r="D2" s="120" t="s">
        <v>41</v>
      </c>
      <c r="E2" s="118">
        <v>-9</v>
      </c>
      <c r="F2" s="119">
        <v>3150000</v>
      </c>
    </row>
    <row r="3" spans="1:6" x14ac:dyDescent="0.25">
      <c r="A3" t="s">
        <v>70</v>
      </c>
      <c r="B3" s="1">
        <v>1540000</v>
      </c>
      <c r="D3" s="120" t="s">
        <v>70</v>
      </c>
      <c r="E3" s="118">
        <v>-7</v>
      </c>
      <c r="F3" s="119">
        <v>1540000</v>
      </c>
    </row>
    <row r="4" spans="1:6" x14ac:dyDescent="0.25">
      <c r="A4" t="s">
        <v>67</v>
      </c>
      <c r="B4" s="1">
        <v>1540000</v>
      </c>
      <c r="D4" s="120" t="s">
        <v>67</v>
      </c>
      <c r="E4" s="118">
        <v>-7</v>
      </c>
      <c r="F4" s="119">
        <v>1540000</v>
      </c>
    </row>
    <row r="5" spans="1:6" x14ac:dyDescent="0.25">
      <c r="A5" t="s">
        <v>59</v>
      </c>
      <c r="B5" s="1">
        <v>720000</v>
      </c>
      <c r="D5" s="120" t="s">
        <v>59</v>
      </c>
      <c r="E5" s="118">
        <v>-3</v>
      </c>
      <c r="F5" s="119">
        <v>720000</v>
      </c>
    </row>
    <row r="6" spans="1:6" x14ac:dyDescent="0.25">
      <c r="A6" t="s">
        <v>200</v>
      </c>
      <c r="B6" s="1">
        <v>720000</v>
      </c>
      <c r="D6" s="120" t="s">
        <v>84</v>
      </c>
      <c r="E6" s="118">
        <v>-3</v>
      </c>
      <c r="F6" s="119">
        <v>720000</v>
      </c>
    </row>
    <row r="7" spans="1:6" x14ac:dyDescent="0.25">
      <c r="A7" t="s">
        <v>206</v>
      </c>
      <c r="B7" s="1">
        <v>720000</v>
      </c>
      <c r="D7" s="120" t="s">
        <v>206</v>
      </c>
      <c r="E7" s="118">
        <v>-3</v>
      </c>
      <c r="F7" s="119">
        <v>720000</v>
      </c>
    </row>
    <row r="8" spans="1:6" x14ac:dyDescent="0.25">
      <c r="A8" t="s">
        <v>39</v>
      </c>
      <c r="B8" s="1">
        <v>555000</v>
      </c>
      <c r="D8" s="120" t="s">
        <v>39</v>
      </c>
      <c r="E8" s="118">
        <v>-2</v>
      </c>
      <c r="F8" s="119">
        <v>555000</v>
      </c>
    </row>
    <row r="9" spans="1:6" x14ac:dyDescent="0.25">
      <c r="A9" t="s">
        <v>75</v>
      </c>
      <c r="B9" s="1">
        <v>555000</v>
      </c>
      <c r="D9" s="120" t="s">
        <v>75</v>
      </c>
      <c r="E9" s="118">
        <v>-2</v>
      </c>
      <c r="F9" s="119">
        <v>555000</v>
      </c>
    </row>
    <row r="10" spans="1:6" x14ac:dyDescent="0.25">
      <c r="A10" t="s">
        <v>50</v>
      </c>
      <c r="B10" s="1">
        <v>465000</v>
      </c>
      <c r="D10" s="120" t="s">
        <v>50</v>
      </c>
      <c r="E10" s="118">
        <v>-1</v>
      </c>
      <c r="F10" s="119">
        <v>465000</v>
      </c>
    </row>
    <row r="11" spans="1:6" x14ac:dyDescent="0.25">
      <c r="A11" t="s">
        <v>33</v>
      </c>
      <c r="B11" s="1">
        <v>465000</v>
      </c>
      <c r="D11" s="120" t="s">
        <v>33</v>
      </c>
      <c r="E11" s="118">
        <v>-1</v>
      </c>
      <c r="F11" s="119">
        <v>465000</v>
      </c>
    </row>
    <row r="12" spans="1:6" x14ac:dyDescent="0.25">
      <c r="A12" t="s">
        <v>44</v>
      </c>
      <c r="B12" s="1">
        <v>465000</v>
      </c>
      <c r="D12" s="120" t="s">
        <v>44</v>
      </c>
      <c r="E12" s="118">
        <v>-1</v>
      </c>
      <c r="F12" s="119">
        <v>465000</v>
      </c>
    </row>
    <row r="13" spans="1:6" x14ac:dyDescent="0.25">
      <c r="A13" t="s">
        <v>64</v>
      </c>
      <c r="B13" s="1">
        <v>365000</v>
      </c>
      <c r="D13" s="120" t="s">
        <v>64</v>
      </c>
      <c r="E13" s="118" t="s">
        <v>8</v>
      </c>
      <c r="F13" s="119">
        <v>365000</v>
      </c>
    </row>
    <row r="14" spans="1:6" x14ac:dyDescent="0.25">
      <c r="A14" t="s">
        <v>45</v>
      </c>
      <c r="B14" s="1">
        <v>365000</v>
      </c>
      <c r="D14" s="120" t="s">
        <v>45</v>
      </c>
      <c r="E14" s="118" t="s">
        <v>8</v>
      </c>
      <c r="F14" s="119">
        <v>365000</v>
      </c>
    </row>
    <row r="15" spans="1:6" x14ac:dyDescent="0.25">
      <c r="A15" t="s">
        <v>260</v>
      </c>
      <c r="B15" s="1">
        <v>365000</v>
      </c>
      <c r="D15" s="120" t="s">
        <v>260</v>
      </c>
      <c r="E15" s="118" t="s">
        <v>8</v>
      </c>
      <c r="F15" s="119">
        <v>365000</v>
      </c>
    </row>
    <row r="16" spans="1:6" x14ac:dyDescent="0.25">
      <c r="A16" t="s">
        <v>343</v>
      </c>
      <c r="B16" s="1">
        <v>288333</v>
      </c>
      <c r="D16" s="120" t="s">
        <v>343</v>
      </c>
      <c r="E16" s="118">
        <v>1</v>
      </c>
      <c r="F16" s="119">
        <v>288333</v>
      </c>
    </row>
    <row r="17" spans="1:6" x14ac:dyDescent="0.25">
      <c r="A17" t="s">
        <v>100</v>
      </c>
      <c r="B17" s="1">
        <v>288333</v>
      </c>
      <c r="D17" s="120" t="s">
        <v>100</v>
      </c>
      <c r="E17" s="118">
        <v>1</v>
      </c>
      <c r="F17" s="119">
        <v>288333</v>
      </c>
    </row>
    <row r="18" spans="1:6" x14ac:dyDescent="0.25">
      <c r="A18" t="s">
        <v>193</v>
      </c>
      <c r="B18" s="1">
        <v>288333</v>
      </c>
      <c r="D18" s="120" t="s">
        <v>193</v>
      </c>
      <c r="E18" s="118">
        <v>1</v>
      </c>
      <c r="F18" s="119">
        <v>288333</v>
      </c>
    </row>
    <row r="19" spans="1:6" x14ac:dyDescent="0.25">
      <c r="A19" t="s">
        <v>91</v>
      </c>
      <c r="B19" s="1">
        <v>214400</v>
      </c>
      <c r="D19" s="120" t="s">
        <v>91</v>
      </c>
      <c r="E19" s="118">
        <v>2</v>
      </c>
      <c r="F19" s="119">
        <v>214400</v>
      </c>
    </row>
    <row r="20" spans="1:6" x14ac:dyDescent="0.25">
      <c r="A20" t="s">
        <v>101</v>
      </c>
      <c r="B20" s="1">
        <v>214400</v>
      </c>
      <c r="D20" s="120" t="s">
        <v>101</v>
      </c>
      <c r="E20" s="118">
        <v>2</v>
      </c>
      <c r="F20" s="119">
        <v>214400</v>
      </c>
    </row>
    <row r="21" spans="1:6" x14ac:dyDescent="0.25">
      <c r="A21" t="s">
        <v>35</v>
      </c>
      <c r="B21" s="1">
        <v>214400</v>
      </c>
      <c r="D21" s="120" t="s">
        <v>35</v>
      </c>
      <c r="E21" s="118">
        <v>2</v>
      </c>
      <c r="F21" s="119">
        <v>214400</v>
      </c>
    </row>
    <row r="22" spans="1:6" x14ac:dyDescent="0.25">
      <c r="A22" t="s">
        <v>46</v>
      </c>
      <c r="B22" s="1">
        <v>214400</v>
      </c>
      <c r="D22" s="120" t="s">
        <v>46</v>
      </c>
      <c r="E22" s="118">
        <v>2</v>
      </c>
      <c r="F22" s="119">
        <v>214400</v>
      </c>
    </row>
    <row r="23" spans="1:6" x14ac:dyDescent="0.25">
      <c r="A23" t="s">
        <v>48</v>
      </c>
      <c r="B23" s="1">
        <v>214400</v>
      </c>
      <c r="D23" s="120" t="s">
        <v>48</v>
      </c>
      <c r="E23" s="118">
        <v>2</v>
      </c>
      <c r="F23" s="119">
        <v>214400</v>
      </c>
    </row>
    <row r="24" spans="1:6" x14ac:dyDescent="0.25">
      <c r="A24" t="s">
        <v>214</v>
      </c>
      <c r="B24" s="1">
        <v>165000</v>
      </c>
      <c r="D24" s="120" t="s">
        <v>214</v>
      </c>
      <c r="E24" s="118">
        <v>3</v>
      </c>
      <c r="F24" s="119">
        <v>165000</v>
      </c>
    </row>
    <row r="25" spans="1:6" x14ac:dyDescent="0.25">
      <c r="A25" t="s">
        <v>251</v>
      </c>
      <c r="B25" s="1">
        <v>165000</v>
      </c>
      <c r="D25" s="120" t="s">
        <v>344</v>
      </c>
      <c r="E25" s="118">
        <v>3</v>
      </c>
      <c r="F25" s="119">
        <v>165000</v>
      </c>
    </row>
    <row r="26" spans="1:6" x14ac:dyDescent="0.25">
      <c r="A26" t="s">
        <v>94</v>
      </c>
      <c r="B26" s="1">
        <v>165000</v>
      </c>
      <c r="D26" s="120" t="s">
        <v>94</v>
      </c>
      <c r="E26" s="118">
        <v>3</v>
      </c>
      <c r="F26" s="119">
        <v>165000</v>
      </c>
    </row>
    <row r="27" spans="1:6" x14ac:dyDescent="0.25">
      <c r="A27" t="s">
        <v>69</v>
      </c>
      <c r="B27" s="1">
        <v>135000</v>
      </c>
      <c r="D27" s="120" t="s">
        <v>69</v>
      </c>
      <c r="E27" s="118">
        <v>4</v>
      </c>
      <c r="F27" s="119">
        <v>135000</v>
      </c>
    </row>
    <row r="28" spans="1:6" x14ac:dyDescent="0.25">
      <c r="A28" t="s">
        <v>219</v>
      </c>
      <c r="B28" s="1">
        <v>135000</v>
      </c>
      <c r="D28" s="120" t="s">
        <v>219</v>
      </c>
      <c r="E28" s="118">
        <v>4</v>
      </c>
      <c r="F28" s="119">
        <v>135000</v>
      </c>
    </row>
    <row r="29" spans="1:6" x14ac:dyDescent="0.25">
      <c r="A29" t="s">
        <v>247</v>
      </c>
      <c r="B29" s="1">
        <v>135000</v>
      </c>
      <c r="D29" s="120" t="s">
        <v>247</v>
      </c>
      <c r="E29" s="118">
        <v>4</v>
      </c>
      <c r="F29" s="119">
        <v>135000</v>
      </c>
    </row>
    <row r="30" spans="1:6" x14ac:dyDescent="0.25">
      <c r="A30" t="s">
        <v>40</v>
      </c>
      <c r="B30" s="1">
        <v>90136</v>
      </c>
      <c r="D30" s="120" t="s">
        <v>40</v>
      </c>
      <c r="E30" s="118">
        <v>5</v>
      </c>
      <c r="F30" s="119">
        <v>90136</v>
      </c>
    </row>
    <row r="31" spans="1:6" x14ac:dyDescent="0.25">
      <c r="A31" t="s">
        <v>345</v>
      </c>
      <c r="B31" s="1">
        <v>90136</v>
      </c>
      <c r="D31" s="120" t="s">
        <v>345</v>
      </c>
      <c r="E31" s="118">
        <v>5</v>
      </c>
      <c r="F31" s="119">
        <v>90136</v>
      </c>
    </row>
    <row r="32" spans="1:6" x14ac:dyDescent="0.25">
      <c r="A32" t="s">
        <v>86</v>
      </c>
      <c r="B32" s="1">
        <v>90136</v>
      </c>
      <c r="D32" s="120" t="s">
        <v>86</v>
      </c>
      <c r="E32" s="118">
        <v>5</v>
      </c>
      <c r="F32" s="119">
        <v>90136</v>
      </c>
    </row>
    <row r="33" spans="1:6" x14ac:dyDescent="0.25">
      <c r="A33" t="s">
        <v>181</v>
      </c>
      <c r="B33" s="1">
        <v>90136</v>
      </c>
      <c r="D33" s="120" t="s">
        <v>181</v>
      </c>
      <c r="E33" s="118">
        <v>5</v>
      </c>
      <c r="F33" s="119">
        <v>90136</v>
      </c>
    </row>
    <row r="34" spans="1:6" x14ac:dyDescent="0.25">
      <c r="A34" t="s">
        <v>203</v>
      </c>
      <c r="B34" s="1">
        <v>90136</v>
      </c>
      <c r="D34" s="120" t="s">
        <v>81</v>
      </c>
      <c r="E34" s="118">
        <v>5</v>
      </c>
      <c r="F34" s="119">
        <v>90136</v>
      </c>
    </row>
    <row r="35" spans="1:6" x14ac:dyDescent="0.25">
      <c r="A35" t="s">
        <v>29</v>
      </c>
      <c r="B35" s="1">
        <v>90136</v>
      </c>
      <c r="D35" s="120" t="s">
        <v>29</v>
      </c>
      <c r="E35" s="118">
        <v>5</v>
      </c>
      <c r="F35" s="119">
        <v>90136</v>
      </c>
    </row>
    <row r="36" spans="1:6" x14ac:dyDescent="0.25">
      <c r="A36" t="s">
        <v>32</v>
      </c>
      <c r="B36" s="1">
        <v>90136</v>
      </c>
      <c r="D36" s="120" t="s">
        <v>32</v>
      </c>
      <c r="E36" s="118">
        <v>5</v>
      </c>
      <c r="F36" s="119">
        <v>90136</v>
      </c>
    </row>
    <row r="37" spans="1:6" x14ac:dyDescent="0.25">
      <c r="A37" t="s">
        <v>205</v>
      </c>
      <c r="B37" s="1">
        <v>90136</v>
      </c>
      <c r="D37" s="120" t="s">
        <v>205</v>
      </c>
      <c r="E37" s="118">
        <v>5</v>
      </c>
      <c r="F37" s="119">
        <v>90136</v>
      </c>
    </row>
    <row r="38" spans="1:6" x14ac:dyDescent="0.25">
      <c r="A38" t="s">
        <v>52</v>
      </c>
      <c r="B38" s="1">
        <v>90136</v>
      </c>
      <c r="D38" s="120" t="s">
        <v>52</v>
      </c>
      <c r="E38" s="118">
        <v>5</v>
      </c>
      <c r="F38" s="119">
        <v>90136</v>
      </c>
    </row>
    <row r="39" spans="1:6" x14ac:dyDescent="0.25">
      <c r="A39" t="s">
        <v>207</v>
      </c>
      <c r="B39" s="1">
        <v>90136</v>
      </c>
      <c r="D39" s="120" t="s">
        <v>207</v>
      </c>
      <c r="E39" s="118">
        <v>5</v>
      </c>
      <c r="F39" s="119">
        <v>90136</v>
      </c>
    </row>
    <row r="40" spans="1:6" x14ac:dyDescent="0.25">
      <c r="A40" t="s">
        <v>258</v>
      </c>
      <c r="B40" s="1">
        <v>90136</v>
      </c>
      <c r="D40" s="120" t="s">
        <v>258</v>
      </c>
      <c r="E40" s="118">
        <v>5</v>
      </c>
      <c r="F40" s="119">
        <v>90136</v>
      </c>
    </row>
    <row r="41" spans="1:6" x14ac:dyDescent="0.25">
      <c r="A41" t="s">
        <v>60</v>
      </c>
      <c r="B41" s="1">
        <v>46900</v>
      </c>
      <c r="D41" s="120" t="s">
        <v>60</v>
      </c>
      <c r="E41" s="118">
        <v>6</v>
      </c>
      <c r="F41" s="119">
        <v>46900</v>
      </c>
    </row>
    <row r="42" spans="1:6" x14ac:dyDescent="0.25">
      <c r="A42" t="s">
        <v>195</v>
      </c>
      <c r="B42" s="1">
        <v>46900</v>
      </c>
      <c r="D42" s="120" t="s">
        <v>195</v>
      </c>
      <c r="E42" s="118">
        <v>6</v>
      </c>
      <c r="F42" s="119">
        <v>46900</v>
      </c>
    </row>
    <row r="43" spans="1:6" x14ac:dyDescent="0.25">
      <c r="A43" t="s">
        <v>196</v>
      </c>
      <c r="B43" s="1">
        <v>46900</v>
      </c>
      <c r="D43" s="120" t="s">
        <v>196</v>
      </c>
      <c r="E43" s="118">
        <v>6</v>
      </c>
      <c r="F43" s="119">
        <v>46900</v>
      </c>
    </row>
    <row r="44" spans="1:6" x14ac:dyDescent="0.25">
      <c r="A44" t="s">
        <v>182</v>
      </c>
      <c r="B44" s="1">
        <v>46900</v>
      </c>
      <c r="D44" s="120" t="s">
        <v>182</v>
      </c>
      <c r="E44" s="118">
        <v>6</v>
      </c>
      <c r="F44" s="119">
        <v>46900</v>
      </c>
    </row>
    <row r="45" spans="1:6" x14ac:dyDescent="0.25">
      <c r="A45" t="s">
        <v>217</v>
      </c>
      <c r="B45" s="1">
        <v>46900</v>
      </c>
      <c r="D45" s="120" t="s">
        <v>217</v>
      </c>
      <c r="E45" s="118">
        <v>6</v>
      </c>
      <c r="F45" s="119">
        <v>46900</v>
      </c>
    </row>
    <row r="46" spans="1:6" x14ac:dyDescent="0.25">
      <c r="A46" t="s">
        <v>204</v>
      </c>
      <c r="B46" s="1">
        <v>46900</v>
      </c>
      <c r="D46" s="120" t="s">
        <v>204</v>
      </c>
      <c r="E46" s="118">
        <v>6</v>
      </c>
      <c r="F46" s="119">
        <v>46900</v>
      </c>
    </row>
    <row r="47" spans="1:6" x14ac:dyDescent="0.25">
      <c r="A47" t="s">
        <v>77</v>
      </c>
      <c r="B47" s="1">
        <v>46900</v>
      </c>
      <c r="D47" s="120" t="s">
        <v>77</v>
      </c>
      <c r="E47" s="118">
        <v>6</v>
      </c>
      <c r="F47" s="119">
        <v>46900</v>
      </c>
    </row>
    <row r="48" spans="1:6" x14ac:dyDescent="0.25">
      <c r="A48" t="s">
        <v>190</v>
      </c>
      <c r="B48" s="1">
        <v>46900</v>
      </c>
      <c r="D48" s="120" t="s">
        <v>190</v>
      </c>
      <c r="E48" s="118">
        <v>6</v>
      </c>
      <c r="F48" s="119">
        <v>46900</v>
      </c>
    </row>
    <row r="49" spans="1:6" x14ac:dyDescent="0.25">
      <c r="A49" t="s">
        <v>231</v>
      </c>
      <c r="B49" s="1">
        <v>46900</v>
      </c>
      <c r="D49" s="120" t="s">
        <v>231</v>
      </c>
      <c r="E49" s="118">
        <v>6</v>
      </c>
      <c r="F49" s="119">
        <v>46900</v>
      </c>
    </row>
    <row r="50" spans="1:6" x14ac:dyDescent="0.25">
      <c r="A50" t="s">
        <v>88</v>
      </c>
      <c r="B50" s="1">
        <v>46900</v>
      </c>
      <c r="D50" s="120" t="s">
        <v>88</v>
      </c>
      <c r="E50" s="118">
        <v>6</v>
      </c>
      <c r="F50" s="119">
        <v>46900</v>
      </c>
    </row>
    <row r="51" spans="1:6" x14ac:dyDescent="0.25">
      <c r="A51" t="s">
        <v>31</v>
      </c>
      <c r="B51" s="1">
        <v>37625</v>
      </c>
      <c r="D51" s="120" t="s">
        <v>31</v>
      </c>
      <c r="E51" s="118">
        <v>7</v>
      </c>
      <c r="F51" s="119">
        <v>37625</v>
      </c>
    </row>
    <row r="52" spans="1:6" x14ac:dyDescent="0.25">
      <c r="A52" t="s">
        <v>228</v>
      </c>
      <c r="B52" s="1">
        <v>37625</v>
      </c>
      <c r="D52" s="120" t="s">
        <v>92</v>
      </c>
      <c r="E52" s="118">
        <v>7</v>
      </c>
      <c r="F52" s="119">
        <v>37625</v>
      </c>
    </row>
    <row r="53" spans="1:6" x14ac:dyDescent="0.25">
      <c r="A53" t="s">
        <v>229</v>
      </c>
      <c r="B53" s="1">
        <v>37625</v>
      </c>
      <c r="D53" s="120" t="s">
        <v>93</v>
      </c>
      <c r="E53" s="118">
        <v>7</v>
      </c>
      <c r="F53" s="119">
        <v>37625</v>
      </c>
    </row>
    <row r="54" spans="1:6" x14ac:dyDescent="0.25">
      <c r="A54" t="s">
        <v>346</v>
      </c>
      <c r="B54" s="1">
        <v>37625</v>
      </c>
      <c r="D54" s="120" t="s">
        <v>346</v>
      </c>
      <c r="E54" s="118">
        <v>7</v>
      </c>
      <c r="F54" s="119">
        <v>37625</v>
      </c>
    </row>
    <row r="55" spans="1:6" x14ac:dyDescent="0.25">
      <c r="A55" t="s">
        <v>97</v>
      </c>
      <c r="B55" s="1">
        <v>36000</v>
      </c>
      <c r="D55" s="120" t="s">
        <v>97</v>
      </c>
      <c r="E55" s="118">
        <v>8</v>
      </c>
      <c r="F55" s="119">
        <v>36000</v>
      </c>
    </row>
    <row r="56" spans="1:6" x14ac:dyDescent="0.25">
      <c r="A56" t="s">
        <v>28</v>
      </c>
      <c r="B56" s="1">
        <v>35000</v>
      </c>
      <c r="D56" s="120" t="s">
        <v>28</v>
      </c>
      <c r="E56" s="118">
        <v>9</v>
      </c>
      <c r="F56" s="119">
        <v>35000</v>
      </c>
    </row>
    <row r="57" spans="1:6" x14ac:dyDescent="0.25">
      <c r="A57" t="s">
        <v>222</v>
      </c>
      <c r="B57" s="1">
        <v>35000</v>
      </c>
      <c r="D57" s="120" t="s">
        <v>222</v>
      </c>
      <c r="E57" s="118">
        <v>9</v>
      </c>
      <c r="F57" s="119">
        <v>35000</v>
      </c>
    </row>
    <row r="58" spans="1:6" x14ac:dyDescent="0.25">
      <c r="A58" t="s">
        <v>73</v>
      </c>
      <c r="B58" s="1">
        <v>35000</v>
      </c>
      <c r="D58" s="120" t="s">
        <v>73</v>
      </c>
      <c r="E58" s="118">
        <v>9</v>
      </c>
      <c r="F58" s="119">
        <v>35000</v>
      </c>
    </row>
    <row r="59" spans="1:6" x14ac:dyDescent="0.25">
      <c r="A59" t="s">
        <v>57</v>
      </c>
      <c r="B59" s="1">
        <v>33250</v>
      </c>
      <c r="D59" s="120" t="s">
        <v>57</v>
      </c>
      <c r="E59" s="118">
        <v>10</v>
      </c>
      <c r="F59" s="119">
        <v>33250</v>
      </c>
    </row>
    <row r="60" spans="1:6" x14ac:dyDescent="0.25">
      <c r="A60" t="s">
        <v>37</v>
      </c>
      <c r="B60" s="1">
        <v>33250</v>
      </c>
      <c r="D60" s="120" t="s">
        <v>349</v>
      </c>
      <c r="E60" s="118">
        <v>10</v>
      </c>
      <c r="F60" s="119">
        <v>33250</v>
      </c>
    </row>
    <row r="61" spans="1:6" x14ac:dyDescent="0.25">
      <c r="A61" t="s">
        <v>78</v>
      </c>
      <c r="B61" s="1">
        <v>33250</v>
      </c>
      <c r="D61" s="120" t="s">
        <v>78</v>
      </c>
      <c r="E61" s="118">
        <v>10</v>
      </c>
      <c r="F61" s="119">
        <v>33250</v>
      </c>
    </row>
    <row r="62" spans="1:6" x14ac:dyDescent="0.25">
      <c r="A62" t="s">
        <v>49</v>
      </c>
      <c r="B62" s="1">
        <v>33250</v>
      </c>
      <c r="D62" s="120" t="s">
        <v>49</v>
      </c>
      <c r="E62" s="118">
        <v>10</v>
      </c>
      <c r="F62" s="119">
        <v>33250</v>
      </c>
    </row>
    <row r="63" spans="1:6" x14ac:dyDescent="0.25">
      <c r="A63" t="s">
        <v>102</v>
      </c>
      <c r="B63" s="1">
        <v>31250</v>
      </c>
      <c r="D63" s="120" t="s">
        <v>102</v>
      </c>
      <c r="E63" s="118">
        <v>11</v>
      </c>
      <c r="F63" s="119">
        <v>31250</v>
      </c>
    </row>
    <row r="64" spans="1:6" x14ac:dyDescent="0.25">
      <c r="A64" t="s">
        <v>255</v>
      </c>
      <c r="B64" s="1">
        <v>31250</v>
      </c>
      <c r="D64" s="120" t="s">
        <v>255</v>
      </c>
      <c r="E64" s="118">
        <v>11</v>
      </c>
      <c r="F64" s="119">
        <v>31250</v>
      </c>
    </row>
    <row r="65" spans="1:6" x14ac:dyDescent="0.25">
      <c r="A65" t="s">
        <v>208</v>
      </c>
      <c r="B65" s="1">
        <v>31250</v>
      </c>
      <c r="D65" s="120" t="s">
        <v>208</v>
      </c>
      <c r="E65" s="118">
        <v>12</v>
      </c>
      <c r="F65" s="119">
        <v>31250</v>
      </c>
    </row>
    <row r="66" spans="1:6" x14ac:dyDescent="0.25">
      <c r="A66" t="s">
        <v>259</v>
      </c>
      <c r="B66" s="1">
        <v>31250</v>
      </c>
      <c r="D66" s="120" t="s">
        <v>259</v>
      </c>
      <c r="E66" s="118">
        <v>11</v>
      </c>
      <c r="F66" s="119">
        <v>31250</v>
      </c>
    </row>
    <row r="67" spans="1:6" x14ac:dyDescent="0.25">
      <c r="A67" t="s">
        <v>34</v>
      </c>
      <c r="B67" s="1">
        <v>29500</v>
      </c>
      <c r="D67" s="120" t="s">
        <v>34</v>
      </c>
      <c r="E67" s="118">
        <v>12</v>
      </c>
      <c r="F67" s="119">
        <v>29500</v>
      </c>
    </row>
    <row r="68" spans="1:6" x14ac:dyDescent="0.25">
      <c r="A68" t="s">
        <v>224</v>
      </c>
      <c r="B68" s="1">
        <v>29500</v>
      </c>
      <c r="D68" s="120" t="s">
        <v>224</v>
      </c>
      <c r="E68" s="118">
        <v>12</v>
      </c>
      <c r="F68" s="119">
        <v>29500</v>
      </c>
    </row>
    <row r="69" spans="1:6" x14ac:dyDescent="0.25">
      <c r="A69" t="s">
        <v>347</v>
      </c>
      <c r="B69" s="1">
        <v>29500</v>
      </c>
      <c r="D69" s="120" t="s">
        <v>347</v>
      </c>
      <c r="E69" s="118">
        <v>12</v>
      </c>
      <c r="F69" s="119">
        <v>29500</v>
      </c>
    </row>
    <row r="70" spans="1:6" x14ac:dyDescent="0.25">
      <c r="A70" t="s">
        <v>215</v>
      </c>
      <c r="B70" s="1">
        <v>28000</v>
      </c>
      <c r="D70" s="120" t="s">
        <v>215</v>
      </c>
      <c r="E70" s="118">
        <v>13</v>
      </c>
      <c r="F70" s="119">
        <v>28000</v>
      </c>
    </row>
    <row r="71" spans="1:6" x14ac:dyDescent="0.25">
      <c r="A71" t="s">
        <v>184</v>
      </c>
      <c r="B71" s="1">
        <v>28000</v>
      </c>
      <c r="D71" s="120" t="s">
        <v>184</v>
      </c>
      <c r="E71" s="118">
        <v>13</v>
      </c>
      <c r="F71" s="119">
        <v>28000</v>
      </c>
    </row>
    <row r="72" spans="1:6" x14ac:dyDescent="0.25">
      <c r="A72" t="s">
        <v>262</v>
      </c>
      <c r="B72" s="1">
        <v>28000</v>
      </c>
      <c r="D72" s="120" t="s">
        <v>262</v>
      </c>
      <c r="E72" s="118">
        <v>13</v>
      </c>
      <c r="F72" s="119">
        <v>28000</v>
      </c>
    </row>
    <row r="73" spans="1:6" x14ac:dyDescent="0.25">
      <c r="A73" t="s">
        <v>348</v>
      </c>
      <c r="B73" s="1">
        <v>26500</v>
      </c>
      <c r="D73" s="120" t="s">
        <v>348</v>
      </c>
      <c r="E73" s="118">
        <v>15</v>
      </c>
      <c r="F73" s="119">
        <v>26500</v>
      </c>
    </row>
    <row r="74" spans="1:6" x14ac:dyDescent="0.25">
      <c r="A74" t="s">
        <v>209</v>
      </c>
      <c r="B74" s="1">
        <v>26500</v>
      </c>
      <c r="D74" s="120" t="s">
        <v>209</v>
      </c>
      <c r="E74" s="118">
        <v>15</v>
      </c>
      <c r="F74" s="119">
        <v>26500</v>
      </c>
    </row>
    <row r="75" spans="1:6" x14ac:dyDescent="0.25">
      <c r="A75" t="s">
        <v>54</v>
      </c>
      <c r="B75" s="1">
        <v>26500</v>
      </c>
      <c r="D75" s="120" t="s">
        <v>54</v>
      </c>
      <c r="E75" s="118">
        <v>15</v>
      </c>
      <c r="F75" s="119">
        <v>26500</v>
      </c>
    </row>
    <row r="76" spans="1:6" x14ac:dyDescent="0.25">
      <c r="A76" t="s">
        <v>249</v>
      </c>
      <c r="B76" s="1">
        <v>25500</v>
      </c>
      <c r="D76" s="120" t="s">
        <v>249</v>
      </c>
      <c r="E76" s="118">
        <v>18</v>
      </c>
      <c r="F76" s="119">
        <v>25500</v>
      </c>
    </row>
    <row r="77" spans="1:6" x14ac:dyDescent="0.25">
      <c r="A77" t="s">
        <v>98</v>
      </c>
      <c r="B77" s="1">
        <v>25000</v>
      </c>
      <c r="D77" s="120" t="s">
        <v>98</v>
      </c>
      <c r="E77" s="118">
        <v>20</v>
      </c>
      <c r="F77" s="119">
        <v>25000</v>
      </c>
    </row>
    <row r="78" spans="1:6" x14ac:dyDescent="0.25">
      <c r="A78" t="s">
        <v>83</v>
      </c>
      <c r="B78" s="1">
        <v>0</v>
      </c>
    </row>
    <row r="79" spans="1:6" x14ac:dyDescent="0.25">
      <c r="A79" t="s">
        <v>58</v>
      </c>
      <c r="B79" s="1">
        <v>0</v>
      </c>
    </row>
    <row r="80" spans="1:6" x14ac:dyDescent="0.25">
      <c r="A80" t="s">
        <v>180</v>
      </c>
      <c r="B80" s="1">
        <v>0</v>
      </c>
    </row>
    <row r="81" spans="1:2" x14ac:dyDescent="0.25">
      <c r="A81" t="s">
        <v>211</v>
      </c>
      <c r="B81" s="1">
        <v>0</v>
      </c>
    </row>
    <row r="82" spans="1:2" x14ac:dyDescent="0.25">
      <c r="A82" t="s">
        <v>212</v>
      </c>
      <c r="B82" s="1">
        <v>0</v>
      </c>
    </row>
    <row r="83" spans="1:2" x14ac:dyDescent="0.25">
      <c r="A83" t="s">
        <v>79</v>
      </c>
      <c r="B83" s="1">
        <v>0</v>
      </c>
    </row>
    <row r="84" spans="1:2" x14ac:dyDescent="0.25">
      <c r="A84" t="s">
        <v>213</v>
      </c>
      <c r="B84" s="1">
        <v>0</v>
      </c>
    </row>
    <row r="85" spans="1:2" x14ac:dyDescent="0.25">
      <c r="A85" t="s">
        <v>197</v>
      </c>
      <c r="B85" s="1">
        <v>0</v>
      </c>
    </row>
    <row r="86" spans="1:2" x14ac:dyDescent="0.25">
      <c r="A86" t="s">
        <v>89</v>
      </c>
      <c r="B86" s="1">
        <v>0</v>
      </c>
    </row>
    <row r="87" spans="1:2" x14ac:dyDescent="0.25">
      <c r="A87" t="s">
        <v>233</v>
      </c>
      <c r="B87" s="1">
        <v>0</v>
      </c>
    </row>
    <row r="88" spans="1:2" x14ac:dyDescent="0.25">
      <c r="A88" t="s">
        <v>234</v>
      </c>
      <c r="B88" s="1">
        <v>0</v>
      </c>
    </row>
    <row r="89" spans="1:2" x14ac:dyDescent="0.25">
      <c r="A89" t="s">
        <v>235</v>
      </c>
      <c r="B89" s="1">
        <v>0</v>
      </c>
    </row>
    <row r="90" spans="1:2" x14ac:dyDescent="0.25">
      <c r="A90" t="s">
        <v>55</v>
      </c>
      <c r="B90" s="1">
        <v>0</v>
      </c>
    </row>
    <row r="91" spans="1:2" x14ac:dyDescent="0.25">
      <c r="A91" t="s">
        <v>236</v>
      </c>
      <c r="B91" s="1">
        <v>0</v>
      </c>
    </row>
    <row r="92" spans="1:2" x14ac:dyDescent="0.25">
      <c r="A92" t="s">
        <v>198</v>
      </c>
      <c r="B92" s="1">
        <v>0</v>
      </c>
    </row>
    <row r="93" spans="1:2" x14ac:dyDescent="0.25">
      <c r="A93" t="s">
        <v>179</v>
      </c>
      <c r="B93" s="1">
        <v>0</v>
      </c>
    </row>
    <row r="94" spans="1:2" x14ac:dyDescent="0.25">
      <c r="A94" t="s">
        <v>216</v>
      </c>
      <c r="B94" s="1">
        <v>0</v>
      </c>
    </row>
    <row r="95" spans="1:2" x14ac:dyDescent="0.25">
      <c r="A95" t="s">
        <v>65</v>
      </c>
      <c r="B95" s="1">
        <v>0</v>
      </c>
    </row>
    <row r="96" spans="1:2" x14ac:dyDescent="0.25">
      <c r="A96" t="s">
        <v>199</v>
      </c>
      <c r="B96" s="1">
        <v>0</v>
      </c>
    </row>
    <row r="97" spans="1:2" x14ac:dyDescent="0.25">
      <c r="A97" t="s">
        <v>85</v>
      </c>
      <c r="B97" s="1">
        <v>0</v>
      </c>
    </row>
    <row r="98" spans="1:2" x14ac:dyDescent="0.25">
      <c r="A98" t="s">
        <v>237</v>
      </c>
      <c r="B98" s="1">
        <v>0</v>
      </c>
    </row>
    <row r="99" spans="1:2" x14ac:dyDescent="0.25">
      <c r="A99" t="s">
        <v>238</v>
      </c>
      <c r="B99" s="1">
        <v>0</v>
      </c>
    </row>
    <row r="100" spans="1:2" x14ac:dyDescent="0.25">
      <c r="A100" t="s">
        <v>63</v>
      </c>
      <c r="B100" s="1">
        <v>0</v>
      </c>
    </row>
    <row r="101" spans="1:2" x14ac:dyDescent="0.25">
      <c r="A101" t="s">
        <v>95</v>
      </c>
      <c r="B101" s="1">
        <v>0</v>
      </c>
    </row>
    <row r="102" spans="1:2" x14ac:dyDescent="0.25">
      <c r="A102" t="s">
        <v>201</v>
      </c>
      <c r="B102" s="1">
        <v>0</v>
      </c>
    </row>
    <row r="103" spans="1:2" x14ac:dyDescent="0.25">
      <c r="A103" t="s">
        <v>340</v>
      </c>
      <c r="B103" s="1">
        <v>0</v>
      </c>
    </row>
    <row r="104" spans="1:2" x14ac:dyDescent="0.25">
      <c r="A104" t="s">
        <v>239</v>
      </c>
      <c r="B104" s="1">
        <v>0</v>
      </c>
    </row>
    <row r="105" spans="1:2" x14ac:dyDescent="0.25">
      <c r="A105" t="s">
        <v>96</v>
      </c>
      <c r="B105" s="1">
        <v>0</v>
      </c>
    </row>
    <row r="106" spans="1:2" x14ac:dyDescent="0.25">
      <c r="A106" t="s">
        <v>218</v>
      </c>
      <c r="B106" s="1">
        <v>0</v>
      </c>
    </row>
    <row r="107" spans="1:2" x14ac:dyDescent="0.25">
      <c r="A107" t="s">
        <v>202</v>
      </c>
      <c r="B107" s="1">
        <v>0</v>
      </c>
    </row>
    <row r="108" spans="1:2" x14ac:dyDescent="0.25">
      <c r="A108" t="s">
        <v>87</v>
      </c>
      <c r="B108" s="1">
        <v>0</v>
      </c>
    </row>
    <row r="109" spans="1:2" x14ac:dyDescent="0.25">
      <c r="A109" t="s">
        <v>240</v>
      </c>
      <c r="B109" s="1">
        <v>0</v>
      </c>
    </row>
    <row r="110" spans="1:2" x14ac:dyDescent="0.25">
      <c r="A110" t="s">
        <v>51</v>
      </c>
      <c r="B110" s="1">
        <v>0</v>
      </c>
    </row>
    <row r="111" spans="1:2" x14ac:dyDescent="0.25">
      <c r="A111" t="s">
        <v>241</v>
      </c>
      <c r="B111" s="1">
        <v>0</v>
      </c>
    </row>
    <row r="112" spans="1:2" x14ac:dyDescent="0.25">
      <c r="A112" t="s">
        <v>66</v>
      </c>
      <c r="B112" s="1">
        <v>0</v>
      </c>
    </row>
    <row r="113" spans="1:2" x14ac:dyDescent="0.25">
      <c r="A113" t="s">
        <v>220</v>
      </c>
      <c r="B113" s="1">
        <v>0</v>
      </c>
    </row>
    <row r="114" spans="1:2" x14ac:dyDescent="0.25">
      <c r="A114" t="s">
        <v>30</v>
      </c>
      <c r="B114" s="1">
        <v>0</v>
      </c>
    </row>
    <row r="115" spans="1:2" x14ac:dyDescent="0.25">
      <c r="A115" s="121" t="s">
        <v>71</v>
      </c>
      <c r="B115" s="1">
        <v>0</v>
      </c>
    </row>
    <row r="116" spans="1:2" x14ac:dyDescent="0.25">
      <c r="A116" t="s">
        <v>242</v>
      </c>
      <c r="B116" s="1">
        <v>0</v>
      </c>
    </row>
    <row r="117" spans="1:2" x14ac:dyDescent="0.25">
      <c r="A117" t="s">
        <v>243</v>
      </c>
      <c r="B117" s="1">
        <v>0</v>
      </c>
    </row>
    <row r="118" spans="1:2" x14ac:dyDescent="0.25">
      <c r="A118" t="s">
        <v>42</v>
      </c>
      <c r="B118" s="1">
        <v>0</v>
      </c>
    </row>
    <row r="119" spans="1:2" x14ac:dyDescent="0.25">
      <c r="A119" t="s">
        <v>244</v>
      </c>
      <c r="B119" s="1">
        <v>0</v>
      </c>
    </row>
    <row r="120" spans="1:2" x14ac:dyDescent="0.25">
      <c r="A120" t="s">
        <v>189</v>
      </c>
      <c r="B120" s="1">
        <v>0</v>
      </c>
    </row>
    <row r="121" spans="1:2" x14ac:dyDescent="0.25">
      <c r="A121" t="s">
        <v>245</v>
      </c>
      <c r="B121" s="1">
        <v>0</v>
      </c>
    </row>
    <row r="122" spans="1:2" x14ac:dyDescent="0.25">
      <c r="A122" t="s">
        <v>221</v>
      </c>
      <c r="B122" s="1">
        <v>0</v>
      </c>
    </row>
    <row r="123" spans="1:2" x14ac:dyDescent="0.25">
      <c r="A123" t="s">
        <v>246</v>
      </c>
      <c r="B123" s="1">
        <v>0</v>
      </c>
    </row>
    <row r="124" spans="1:2" x14ac:dyDescent="0.25">
      <c r="A124" t="s">
        <v>248</v>
      </c>
      <c r="B124" s="1">
        <v>0</v>
      </c>
    </row>
    <row r="125" spans="1:2" x14ac:dyDescent="0.25">
      <c r="A125" t="s">
        <v>53</v>
      </c>
      <c r="B125" s="1">
        <v>0</v>
      </c>
    </row>
    <row r="126" spans="1:2" x14ac:dyDescent="0.25">
      <c r="A126" t="s">
        <v>223</v>
      </c>
      <c r="B126" s="1">
        <v>0</v>
      </c>
    </row>
    <row r="127" spans="1:2" x14ac:dyDescent="0.25">
      <c r="A127" t="s">
        <v>74</v>
      </c>
      <c r="B127" s="1">
        <v>0</v>
      </c>
    </row>
    <row r="128" spans="1:2" x14ac:dyDescent="0.25">
      <c r="A128" t="s">
        <v>250</v>
      </c>
      <c r="B128" s="1">
        <v>0</v>
      </c>
    </row>
    <row r="129" spans="1:2" x14ac:dyDescent="0.25">
      <c r="A129" t="s">
        <v>43</v>
      </c>
      <c r="B129" s="1">
        <v>0</v>
      </c>
    </row>
    <row r="130" spans="1:2" x14ac:dyDescent="0.25">
      <c r="A130" t="s">
        <v>188</v>
      </c>
      <c r="B130" s="1">
        <v>0</v>
      </c>
    </row>
    <row r="131" spans="1:2" x14ac:dyDescent="0.25">
      <c r="A131" t="s">
        <v>99</v>
      </c>
      <c r="B131" s="1">
        <v>0</v>
      </c>
    </row>
    <row r="132" spans="1:2" x14ac:dyDescent="0.25">
      <c r="A132" t="s">
        <v>225</v>
      </c>
      <c r="B132" s="1">
        <v>0</v>
      </c>
    </row>
    <row r="133" spans="1:2" x14ac:dyDescent="0.25">
      <c r="A133" t="s">
        <v>226</v>
      </c>
      <c r="B133" s="1">
        <v>0</v>
      </c>
    </row>
    <row r="134" spans="1:2" x14ac:dyDescent="0.25">
      <c r="A134" t="s">
        <v>227</v>
      </c>
      <c r="B134" s="1">
        <v>0</v>
      </c>
    </row>
    <row r="135" spans="1:2" x14ac:dyDescent="0.25">
      <c r="A135" t="s">
        <v>252</v>
      </c>
      <c r="B135" s="1">
        <v>0</v>
      </c>
    </row>
    <row r="136" spans="1:2" x14ac:dyDescent="0.25">
      <c r="A136" t="s">
        <v>230</v>
      </c>
      <c r="B136" s="1">
        <v>0</v>
      </c>
    </row>
    <row r="137" spans="1:2" x14ac:dyDescent="0.25">
      <c r="A137" t="s">
        <v>38</v>
      </c>
      <c r="B137" s="1">
        <v>0</v>
      </c>
    </row>
    <row r="138" spans="1:2" x14ac:dyDescent="0.25">
      <c r="A138" t="s">
        <v>61</v>
      </c>
      <c r="B138" s="1">
        <v>0</v>
      </c>
    </row>
    <row r="139" spans="1:2" x14ac:dyDescent="0.25">
      <c r="A139" t="s">
        <v>253</v>
      </c>
      <c r="B139" s="1">
        <v>0</v>
      </c>
    </row>
    <row r="140" spans="1:2" x14ac:dyDescent="0.25">
      <c r="A140" t="s">
        <v>72</v>
      </c>
      <c r="B140" s="1">
        <v>0</v>
      </c>
    </row>
    <row r="141" spans="1:2" x14ac:dyDescent="0.25">
      <c r="A141" t="s">
        <v>103</v>
      </c>
      <c r="B141" s="1">
        <v>0</v>
      </c>
    </row>
    <row r="142" spans="1:2" x14ac:dyDescent="0.25">
      <c r="A142" t="s">
        <v>82</v>
      </c>
      <c r="B142" s="1">
        <v>0</v>
      </c>
    </row>
    <row r="143" spans="1:2" x14ac:dyDescent="0.25">
      <c r="A143" t="s">
        <v>254</v>
      </c>
      <c r="B143" s="1">
        <v>0</v>
      </c>
    </row>
    <row r="144" spans="1:2" x14ac:dyDescent="0.25">
      <c r="A144" t="s">
        <v>185</v>
      </c>
      <c r="B144" s="1">
        <v>0</v>
      </c>
    </row>
    <row r="145" spans="1:2" x14ac:dyDescent="0.25">
      <c r="A145" t="s">
        <v>191</v>
      </c>
      <c r="B145" s="1">
        <v>0</v>
      </c>
    </row>
    <row r="146" spans="1:2" x14ac:dyDescent="0.25">
      <c r="A146" t="s">
        <v>80</v>
      </c>
      <c r="B146" s="1">
        <v>0</v>
      </c>
    </row>
    <row r="147" spans="1:2" x14ac:dyDescent="0.25">
      <c r="A147" t="s">
        <v>56</v>
      </c>
      <c r="B147" s="1">
        <v>0</v>
      </c>
    </row>
    <row r="148" spans="1:2" x14ac:dyDescent="0.25">
      <c r="A148" t="s">
        <v>256</v>
      </c>
      <c r="B148" s="1">
        <v>0</v>
      </c>
    </row>
    <row r="149" spans="1:2" x14ac:dyDescent="0.25">
      <c r="A149" t="s">
        <v>257</v>
      </c>
      <c r="B149" s="1">
        <v>0</v>
      </c>
    </row>
    <row r="150" spans="1:2" x14ac:dyDescent="0.25">
      <c r="A150" t="s">
        <v>62</v>
      </c>
      <c r="B150" s="1">
        <v>0</v>
      </c>
    </row>
    <row r="151" spans="1:2" x14ac:dyDescent="0.25">
      <c r="A151" t="s">
        <v>76</v>
      </c>
      <c r="B151" s="1">
        <v>0</v>
      </c>
    </row>
    <row r="152" spans="1:2" x14ac:dyDescent="0.25">
      <c r="A152" t="s">
        <v>210</v>
      </c>
      <c r="B152" s="1">
        <v>0</v>
      </c>
    </row>
    <row r="153" spans="1:2" x14ac:dyDescent="0.25">
      <c r="A153" t="s">
        <v>192</v>
      </c>
      <c r="B153" s="1">
        <v>0</v>
      </c>
    </row>
    <row r="154" spans="1:2" x14ac:dyDescent="0.25">
      <c r="A154" t="s">
        <v>232</v>
      </c>
      <c r="B154" s="1">
        <v>0</v>
      </c>
    </row>
    <row r="155" spans="1:2" x14ac:dyDescent="0.25">
      <c r="A155" t="s">
        <v>47</v>
      </c>
      <c r="B155" s="1">
        <v>0</v>
      </c>
    </row>
    <row r="156" spans="1:2" x14ac:dyDescent="0.25">
      <c r="A156" t="s">
        <v>261</v>
      </c>
      <c r="B156" s="1">
        <v>0</v>
      </c>
    </row>
    <row r="157" spans="1:2" x14ac:dyDescent="0.25">
      <c r="A157" t="s">
        <v>194</v>
      </c>
      <c r="B157" s="1">
        <v>0</v>
      </c>
    </row>
    <row r="158" spans="1:2" x14ac:dyDescent="0.25">
      <c r="A158" s="122" t="s">
        <v>186</v>
      </c>
      <c r="B158" s="1">
        <v>0</v>
      </c>
    </row>
  </sheetData>
  <sortState xmlns:xlrd2="http://schemas.microsoft.com/office/spreadsheetml/2017/richdata2" ref="D2:F159">
    <sortCondition descending="1" ref="F2:F159"/>
    <sortCondition ref="D2:D159"/>
  </sortState>
  <conditionalFormatting sqref="A158">
    <cfRule type="duplicateValues" dxfId="63" priority="3"/>
    <cfRule type="duplicateValues" dxfId="62" priority="4"/>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C4300-C0B9-4AF9-8EB1-BA8424D1A4D0}">
  <dimension ref="B2:N33"/>
  <sheetViews>
    <sheetView showGridLines="0" workbookViewId="0">
      <selection activeCell="R20" sqref="R20"/>
    </sheetView>
  </sheetViews>
  <sheetFormatPr defaultRowHeight="18.75" x14ac:dyDescent="0.3"/>
  <cols>
    <col min="2" max="2" width="16.140625" bestFit="1" customWidth="1"/>
    <col min="8" max="8" width="4.140625" style="2" bestFit="1" customWidth="1"/>
    <col min="9" max="9" width="20.28515625" style="2" bestFit="1" customWidth="1"/>
    <col min="10" max="10" width="17" style="2" bestFit="1" customWidth="1"/>
    <col min="11" max="11" width="1.28515625" style="2" customWidth="1"/>
    <col min="12" max="12" width="4.140625" style="2" bestFit="1" customWidth="1"/>
    <col min="13" max="13" width="19.85546875" style="2" bestFit="1" customWidth="1"/>
    <col min="14" max="14" width="17" style="2" bestFit="1" customWidth="1"/>
  </cols>
  <sheetData>
    <row r="2" spans="2:14" ht="19.5" thickBot="1" x14ac:dyDescent="0.35">
      <c r="B2" t="s">
        <v>27</v>
      </c>
    </row>
    <row r="3" spans="2:14" ht="19.5" thickBot="1" x14ac:dyDescent="0.35">
      <c r="B3" t="s">
        <v>174</v>
      </c>
      <c r="H3" s="3" t="s">
        <v>0</v>
      </c>
      <c r="I3" s="4" t="s">
        <v>178</v>
      </c>
      <c r="J3" s="5" t="s">
        <v>26</v>
      </c>
      <c r="K3" s="6"/>
      <c r="L3" s="7" t="s">
        <v>0</v>
      </c>
      <c r="M3" s="4" t="s">
        <v>178</v>
      </c>
      <c r="N3" s="8" t="s">
        <v>26</v>
      </c>
    </row>
    <row r="4" spans="2:14" x14ac:dyDescent="0.3">
      <c r="B4" t="s">
        <v>173</v>
      </c>
      <c r="H4" s="9">
        <v>1</v>
      </c>
      <c r="I4" s="10" t="s">
        <v>166</v>
      </c>
      <c r="J4" s="11">
        <v>6024962</v>
      </c>
      <c r="L4" s="12">
        <v>31</v>
      </c>
      <c r="M4" s="10" t="s">
        <v>171</v>
      </c>
      <c r="N4" s="13">
        <v>3362588</v>
      </c>
    </row>
    <row r="5" spans="2:14" x14ac:dyDescent="0.3">
      <c r="B5" t="s">
        <v>172</v>
      </c>
      <c r="H5" s="14">
        <v>2</v>
      </c>
      <c r="I5" s="15" t="s">
        <v>127</v>
      </c>
      <c r="J5" s="16">
        <v>5874635</v>
      </c>
      <c r="L5" s="17">
        <v>32</v>
      </c>
      <c r="M5" s="15" t="s">
        <v>162</v>
      </c>
      <c r="N5" s="18">
        <v>3348626</v>
      </c>
    </row>
    <row r="6" spans="2:14" x14ac:dyDescent="0.3">
      <c r="B6" t="s">
        <v>121</v>
      </c>
      <c r="H6" s="14">
        <v>3</v>
      </c>
      <c r="I6" s="15" t="s">
        <v>146</v>
      </c>
      <c r="J6" s="16">
        <v>5753313</v>
      </c>
      <c r="L6" s="17">
        <v>33</v>
      </c>
      <c r="M6" s="15" t="s">
        <v>148</v>
      </c>
      <c r="N6" s="18">
        <v>3336356</v>
      </c>
    </row>
    <row r="7" spans="2:14" x14ac:dyDescent="0.3">
      <c r="B7" t="s">
        <v>131</v>
      </c>
      <c r="H7" s="14">
        <v>4</v>
      </c>
      <c r="I7" s="15" t="s">
        <v>174</v>
      </c>
      <c r="J7" s="16">
        <v>5743007</v>
      </c>
      <c r="L7" s="17">
        <v>34</v>
      </c>
      <c r="M7" s="15" t="s">
        <v>144</v>
      </c>
      <c r="N7" s="18">
        <v>3258063</v>
      </c>
    </row>
    <row r="8" spans="2:14" x14ac:dyDescent="0.3">
      <c r="B8" t="s">
        <v>170</v>
      </c>
      <c r="H8" s="14">
        <v>5</v>
      </c>
      <c r="I8" s="15" t="s">
        <v>152</v>
      </c>
      <c r="J8" s="16">
        <v>5594993</v>
      </c>
      <c r="L8" s="17">
        <v>35</v>
      </c>
      <c r="M8" s="15" t="s">
        <v>161</v>
      </c>
      <c r="N8" s="18">
        <v>3258059</v>
      </c>
    </row>
    <row r="9" spans="2:14" x14ac:dyDescent="0.3">
      <c r="B9" t="s">
        <v>176</v>
      </c>
      <c r="H9" s="14">
        <v>6</v>
      </c>
      <c r="I9" s="15" t="s">
        <v>172</v>
      </c>
      <c r="J9" s="16">
        <v>5594726</v>
      </c>
      <c r="L9" s="17">
        <v>36</v>
      </c>
      <c r="M9" s="15" t="s">
        <v>137</v>
      </c>
      <c r="N9" s="18">
        <v>3138306</v>
      </c>
    </row>
    <row r="10" spans="2:14" x14ac:dyDescent="0.3">
      <c r="B10" t="s">
        <v>138</v>
      </c>
      <c r="H10" s="14">
        <v>7</v>
      </c>
      <c r="I10" s="15" t="s">
        <v>119</v>
      </c>
      <c r="J10" s="16">
        <v>5473595</v>
      </c>
      <c r="L10" s="17">
        <v>37</v>
      </c>
      <c r="M10" s="15" t="s">
        <v>147</v>
      </c>
      <c r="N10" s="18">
        <v>3101691</v>
      </c>
    </row>
    <row r="11" spans="2:14" x14ac:dyDescent="0.3">
      <c r="B11" t="s">
        <v>120</v>
      </c>
      <c r="H11" s="14">
        <v>8</v>
      </c>
      <c r="I11" s="15" t="s">
        <v>136</v>
      </c>
      <c r="J11" s="16">
        <v>5457535</v>
      </c>
      <c r="L11" s="17">
        <v>38</v>
      </c>
      <c r="M11" s="15" t="s">
        <v>160</v>
      </c>
      <c r="N11" s="18">
        <v>3096754</v>
      </c>
    </row>
    <row r="12" spans="2:14" x14ac:dyDescent="0.3">
      <c r="B12" t="s">
        <v>119</v>
      </c>
      <c r="H12" s="14">
        <v>9</v>
      </c>
      <c r="I12" s="15" t="s">
        <v>175</v>
      </c>
      <c r="J12" s="16">
        <v>5347983</v>
      </c>
      <c r="L12" s="17">
        <v>39</v>
      </c>
      <c r="M12" s="15" t="s">
        <v>135</v>
      </c>
      <c r="N12" s="18">
        <v>3087884</v>
      </c>
    </row>
    <row r="13" spans="2:14" x14ac:dyDescent="0.3">
      <c r="B13" t="s">
        <v>127</v>
      </c>
      <c r="H13" s="14">
        <v>10</v>
      </c>
      <c r="I13" s="15" t="s">
        <v>176</v>
      </c>
      <c r="J13" s="16">
        <v>5243239</v>
      </c>
      <c r="L13" s="17">
        <v>40</v>
      </c>
      <c r="M13" s="15" t="s">
        <v>140</v>
      </c>
      <c r="N13" s="18">
        <v>3036967</v>
      </c>
    </row>
    <row r="14" spans="2:14" x14ac:dyDescent="0.3">
      <c r="B14" t="s">
        <v>136</v>
      </c>
      <c r="H14" s="14">
        <v>11</v>
      </c>
      <c r="I14" s="15" t="s">
        <v>164</v>
      </c>
      <c r="J14" s="16">
        <v>5240670</v>
      </c>
      <c r="L14" s="17">
        <v>41</v>
      </c>
      <c r="M14" s="15" t="s">
        <v>168</v>
      </c>
      <c r="N14" s="18">
        <v>3021410</v>
      </c>
    </row>
    <row r="15" spans="2:14" x14ac:dyDescent="0.3">
      <c r="B15" t="s">
        <v>152</v>
      </c>
      <c r="H15" s="14">
        <v>12</v>
      </c>
      <c r="I15" s="15" t="s">
        <v>150</v>
      </c>
      <c r="J15" s="16">
        <v>5019156</v>
      </c>
      <c r="L15" s="17">
        <v>42</v>
      </c>
      <c r="M15" s="15" t="s">
        <v>125</v>
      </c>
      <c r="N15" s="18">
        <v>2976434</v>
      </c>
    </row>
    <row r="16" spans="2:14" x14ac:dyDescent="0.3">
      <c r="B16" t="s">
        <v>175</v>
      </c>
      <c r="H16" s="14">
        <v>13</v>
      </c>
      <c r="I16" s="15" t="s">
        <v>121</v>
      </c>
      <c r="J16" s="16">
        <v>5018220</v>
      </c>
      <c r="L16" s="17">
        <v>43</v>
      </c>
      <c r="M16" s="15" t="s">
        <v>158</v>
      </c>
      <c r="N16" s="18">
        <v>2902193</v>
      </c>
    </row>
    <row r="17" spans="2:14" x14ac:dyDescent="0.3">
      <c r="B17" t="s">
        <v>139</v>
      </c>
      <c r="H17" s="14">
        <v>14</v>
      </c>
      <c r="I17" s="15" t="s">
        <v>131</v>
      </c>
      <c r="J17" s="16">
        <v>4989314</v>
      </c>
      <c r="L17" s="17">
        <v>44</v>
      </c>
      <c r="M17" s="15" t="s">
        <v>155</v>
      </c>
      <c r="N17" s="18">
        <v>2785624</v>
      </c>
    </row>
    <row r="18" spans="2:14" x14ac:dyDescent="0.3">
      <c r="B18" t="s">
        <v>166</v>
      </c>
      <c r="H18" s="14">
        <v>15</v>
      </c>
      <c r="I18" s="15" t="s">
        <v>149</v>
      </c>
      <c r="J18" s="16">
        <v>4947813</v>
      </c>
      <c r="L18" s="17">
        <v>45</v>
      </c>
      <c r="M18" s="15" t="s">
        <v>177</v>
      </c>
      <c r="N18" s="18">
        <v>2563581</v>
      </c>
    </row>
    <row r="19" spans="2:14" x14ac:dyDescent="0.3">
      <c r="B19" t="s">
        <v>124</v>
      </c>
      <c r="H19" s="14">
        <v>16</v>
      </c>
      <c r="I19" s="15" t="s">
        <v>157</v>
      </c>
      <c r="J19" s="16">
        <v>4892855</v>
      </c>
      <c r="L19" s="17">
        <v>46</v>
      </c>
      <c r="M19" s="15" t="s">
        <v>169</v>
      </c>
      <c r="N19" s="18">
        <v>2561628</v>
      </c>
    </row>
    <row r="20" spans="2:14" x14ac:dyDescent="0.3">
      <c r="B20" t="s">
        <v>187</v>
      </c>
      <c r="H20" s="14">
        <v>17</v>
      </c>
      <c r="I20" s="15" t="s">
        <v>138</v>
      </c>
      <c r="J20" s="16">
        <v>4850545</v>
      </c>
      <c r="L20" s="17">
        <v>47</v>
      </c>
      <c r="M20" s="15" t="s">
        <v>128</v>
      </c>
      <c r="N20" s="18">
        <v>2538839</v>
      </c>
    </row>
    <row r="21" spans="2:14" x14ac:dyDescent="0.3">
      <c r="B21" t="s">
        <v>157</v>
      </c>
      <c r="H21" s="14">
        <v>18</v>
      </c>
      <c r="I21" s="15" t="s">
        <v>124</v>
      </c>
      <c r="J21" s="16">
        <v>4845352</v>
      </c>
      <c r="L21" s="17">
        <v>48</v>
      </c>
      <c r="M21" s="15" t="s">
        <v>134</v>
      </c>
      <c r="N21" s="18">
        <v>2506412</v>
      </c>
    </row>
    <row r="22" spans="2:14" x14ac:dyDescent="0.3">
      <c r="B22" t="s">
        <v>150</v>
      </c>
      <c r="H22" s="14">
        <v>19</v>
      </c>
      <c r="I22" s="15" t="s">
        <v>156</v>
      </c>
      <c r="J22" s="16">
        <v>4817282</v>
      </c>
      <c r="L22" s="17">
        <v>49</v>
      </c>
      <c r="M22" s="15" t="s">
        <v>154</v>
      </c>
      <c r="N22" s="18">
        <v>2480889</v>
      </c>
    </row>
    <row r="23" spans="2:14" x14ac:dyDescent="0.3">
      <c r="B23" t="s">
        <v>156</v>
      </c>
      <c r="H23" s="14">
        <v>20</v>
      </c>
      <c r="I23" s="15" t="s">
        <v>170</v>
      </c>
      <c r="J23" s="16">
        <v>4804381</v>
      </c>
      <c r="L23" s="17">
        <v>50</v>
      </c>
      <c r="M23" s="15" t="s">
        <v>145</v>
      </c>
      <c r="N23" s="18">
        <v>2451039</v>
      </c>
    </row>
    <row r="24" spans="2:14" x14ac:dyDescent="0.3">
      <c r="B24" t="s">
        <v>149</v>
      </c>
      <c r="H24" s="14">
        <v>21</v>
      </c>
      <c r="I24" s="15" t="s">
        <v>120</v>
      </c>
      <c r="J24" s="16">
        <v>4512970</v>
      </c>
      <c r="L24" s="17">
        <v>51</v>
      </c>
      <c r="M24" s="15" t="s">
        <v>129</v>
      </c>
      <c r="N24" s="18">
        <v>2436908</v>
      </c>
    </row>
    <row r="25" spans="2:14" x14ac:dyDescent="0.3">
      <c r="B25" t="s">
        <v>146</v>
      </c>
      <c r="H25" s="14">
        <v>22</v>
      </c>
      <c r="I25" s="15" t="s">
        <v>173</v>
      </c>
      <c r="J25" s="16">
        <v>4485834</v>
      </c>
      <c r="L25" s="17">
        <v>52</v>
      </c>
      <c r="M25" s="15" t="s">
        <v>126</v>
      </c>
      <c r="N25" s="18">
        <v>2424039</v>
      </c>
    </row>
    <row r="26" spans="2:14" x14ac:dyDescent="0.3">
      <c r="B26" t="s">
        <v>132</v>
      </c>
      <c r="H26" s="14">
        <v>23</v>
      </c>
      <c r="I26" s="15" t="s">
        <v>153</v>
      </c>
      <c r="J26" s="16">
        <v>4432355</v>
      </c>
      <c r="L26" s="17">
        <v>53</v>
      </c>
      <c r="M26" s="15" t="s">
        <v>133</v>
      </c>
      <c r="N26" s="18">
        <v>2323196</v>
      </c>
    </row>
    <row r="27" spans="2:14" x14ac:dyDescent="0.3">
      <c r="B27" t="s">
        <v>153</v>
      </c>
      <c r="H27" s="14">
        <v>24</v>
      </c>
      <c r="I27" s="15" t="s">
        <v>132</v>
      </c>
      <c r="J27" s="16">
        <v>4356032</v>
      </c>
      <c r="L27" s="17">
        <v>54</v>
      </c>
      <c r="M27" s="15" t="s">
        <v>123</v>
      </c>
      <c r="N27" s="18">
        <v>2306814</v>
      </c>
    </row>
    <row r="28" spans="2:14" x14ac:dyDescent="0.3">
      <c r="H28" s="14">
        <v>25</v>
      </c>
      <c r="I28" s="15" t="s">
        <v>139</v>
      </c>
      <c r="J28" s="16">
        <v>3911481</v>
      </c>
      <c r="L28" s="17">
        <v>55</v>
      </c>
      <c r="M28" s="15" t="s">
        <v>142</v>
      </c>
      <c r="N28" s="18">
        <v>2125439</v>
      </c>
    </row>
    <row r="29" spans="2:14" x14ac:dyDescent="0.3">
      <c r="H29" s="14">
        <v>26</v>
      </c>
      <c r="I29" s="15" t="s">
        <v>130</v>
      </c>
      <c r="J29" s="16">
        <v>3738520</v>
      </c>
      <c r="L29" s="17">
        <v>56</v>
      </c>
      <c r="M29" s="15" t="s">
        <v>167</v>
      </c>
      <c r="N29" s="18">
        <v>1940773</v>
      </c>
    </row>
    <row r="30" spans="2:14" x14ac:dyDescent="0.3">
      <c r="H30" s="14">
        <v>27</v>
      </c>
      <c r="I30" s="15" t="s">
        <v>163</v>
      </c>
      <c r="J30" s="16">
        <v>3669920</v>
      </c>
      <c r="L30" s="17">
        <v>57</v>
      </c>
      <c r="M30" s="15" t="s">
        <v>165</v>
      </c>
      <c r="N30" s="18">
        <v>1359592</v>
      </c>
    </row>
    <row r="31" spans="2:14" x14ac:dyDescent="0.3">
      <c r="H31" s="14">
        <v>28</v>
      </c>
      <c r="I31" s="15" t="s">
        <v>141</v>
      </c>
      <c r="J31" s="16">
        <v>3578523</v>
      </c>
      <c r="L31" s="17">
        <v>58</v>
      </c>
      <c r="M31" s="15" t="s">
        <v>159</v>
      </c>
      <c r="N31" s="18">
        <v>1193702</v>
      </c>
    </row>
    <row r="32" spans="2:14" x14ac:dyDescent="0.3">
      <c r="H32" s="14">
        <v>29</v>
      </c>
      <c r="I32" s="15" t="s">
        <v>151</v>
      </c>
      <c r="J32" s="16">
        <v>3566646</v>
      </c>
      <c r="L32" s="17">
        <v>59</v>
      </c>
      <c r="M32" s="15" t="s">
        <v>143</v>
      </c>
      <c r="N32" s="18">
        <v>970664</v>
      </c>
    </row>
    <row r="33" spans="8:14" ht="19.5" thickBot="1" x14ac:dyDescent="0.35">
      <c r="H33" s="19">
        <v>30</v>
      </c>
      <c r="I33" s="20" t="s">
        <v>122</v>
      </c>
      <c r="J33" s="21">
        <v>3558070</v>
      </c>
      <c r="K33" s="22"/>
      <c r="L33" s="23">
        <v>60</v>
      </c>
      <c r="M33" s="20" t="s">
        <v>118</v>
      </c>
      <c r="N33" s="24">
        <v>909057</v>
      </c>
    </row>
  </sheetData>
  <sortState xmlns:xlrd2="http://schemas.microsoft.com/office/spreadsheetml/2017/richdata2" ref="B3:B27">
    <sortCondition ref="B3:B27"/>
  </sortState>
  <conditionalFormatting sqref="J7">
    <cfRule type="duplicateValues" dxfId="59" priority="57"/>
  </conditionalFormatting>
  <conditionalFormatting sqref="J8">
    <cfRule type="duplicateValues" dxfId="58" priority="56"/>
  </conditionalFormatting>
  <conditionalFormatting sqref="J9">
    <cfRule type="duplicateValues" dxfId="57" priority="55"/>
  </conditionalFormatting>
  <conditionalFormatting sqref="J10">
    <cfRule type="duplicateValues" dxfId="56" priority="54"/>
  </conditionalFormatting>
  <conditionalFormatting sqref="J11">
    <cfRule type="duplicateValues" dxfId="55" priority="53"/>
  </conditionalFormatting>
  <conditionalFormatting sqref="J12">
    <cfRule type="duplicateValues" dxfId="54" priority="52"/>
  </conditionalFormatting>
  <conditionalFormatting sqref="J13">
    <cfRule type="duplicateValues" dxfId="53" priority="51"/>
  </conditionalFormatting>
  <conditionalFormatting sqref="J14">
    <cfRule type="duplicateValues" dxfId="52" priority="50"/>
  </conditionalFormatting>
  <conditionalFormatting sqref="J15">
    <cfRule type="duplicateValues" dxfId="51" priority="49"/>
  </conditionalFormatting>
  <conditionalFormatting sqref="J16">
    <cfRule type="duplicateValues" dxfId="50" priority="48"/>
  </conditionalFormatting>
  <conditionalFormatting sqref="J17">
    <cfRule type="duplicateValues" dxfId="49" priority="47"/>
  </conditionalFormatting>
  <conditionalFormatting sqref="J18">
    <cfRule type="duplicateValues" dxfId="48" priority="46"/>
  </conditionalFormatting>
  <conditionalFormatting sqref="J19">
    <cfRule type="duplicateValues" dxfId="47" priority="45"/>
  </conditionalFormatting>
  <conditionalFormatting sqref="J20">
    <cfRule type="duplicateValues" dxfId="46" priority="44"/>
  </conditionalFormatting>
  <conditionalFormatting sqref="J21">
    <cfRule type="duplicateValues" dxfId="45" priority="43"/>
  </conditionalFormatting>
  <conditionalFormatting sqref="J22">
    <cfRule type="duplicateValues" dxfId="44" priority="42"/>
  </conditionalFormatting>
  <conditionalFormatting sqref="J23">
    <cfRule type="duplicateValues" dxfId="43" priority="41"/>
  </conditionalFormatting>
  <conditionalFormatting sqref="J24">
    <cfRule type="duplicateValues" dxfId="42" priority="40"/>
  </conditionalFormatting>
  <conditionalFormatting sqref="J25">
    <cfRule type="duplicateValues" dxfId="41" priority="39"/>
  </conditionalFormatting>
  <conditionalFormatting sqref="J26">
    <cfRule type="duplicateValues" dxfId="40" priority="38"/>
  </conditionalFormatting>
  <conditionalFormatting sqref="J27">
    <cfRule type="duplicateValues" dxfId="39" priority="37"/>
  </conditionalFormatting>
  <conditionalFormatting sqref="J28">
    <cfRule type="duplicateValues" dxfId="38" priority="36"/>
  </conditionalFormatting>
  <conditionalFormatting sqref="J29">
    <cfRule type="duplicateValues" dxfId="37" priority="35"/>
  </conditionalFormatting>
  <conditionalFormatting sqref="J30">
    <cfRule type="duplicateValues" dxfId="36" priority="34"/>
  </conditionalFormatting>
  <conditionalFormatting sqref="J31">
    <cfRule type="duplicateValues" dxfId="35" priority="33"/>
  </conditionalFormatting>
  <conditionalFormatting sqref="J32">
    <cfRule type="duplicateValues" dxfId="34" priority="32"/>
  </conditionalFormatting>
  <conditionalFormatting sqref="J33">
    <cfRule type="duplicateValues" dxfId="33" priority="31"/>
  </conditionalFormatting>
  <conditionalFormatting sqref="N4">
    <cfRule type="duplicateValues" dxfId="32" priority="30"/>
  </conditionalFormatting>
  <conditionalFormatting sqref="N5">
    <cfRule type="duplicateValues" dxfId="31" priority="29"/>
  </conditionalFormatting>
  <conditionalFormatting sqref="N6">
    <cfRule type="duplicateValues" dxfId="30" priority="28"/>
  </conditionalFormatting>
  <conditionalFormatting sqref="N7">
    <cfRule type="duplicateValues" dxfId="29" priority="27"/>
  </conditionalFormatting>
  <conditionalFormatting sqref="N8">
    <cfRule type="duplicateValues" dxfId="28" priority="26"/>
  </conditionalFormatting>
  <conditionalFormatting sqref="N9">
    <cfRule type="duplicateValues" dxfId="27" priority="25"/>
  </conditionalFormatting>
  <conditionalFormatting sqref="N10">
    <cfRule type="duplicateValues" dxfId="26" priority="24"/>
  </conditionalFormatting>
  <conditionalFormatting sqref="N11">
    <cfRule type="duplicateValues" dxfId="25" priority="23"/>
  </conditionalFormatting>
  <conditionalFormatting sqref="N12">
    <cfRule type="duplicateValues" dxfId="24" priority="22"/>
  </conditionalFormatting>
  <conditionalFormatting sqref="N13">
    <cfRule type="duplicateValues" dxfId="23" priority="21"/>
  </conditionalFormatting>
  <conditionalFormatting sqref="N14">
    <cfRule type="duplicateValues" dxfId="22" priority="20"/>
  </conditionalFormatting>
  <conditionalFormatting sqref="N15">
    <cfRule type="duplicateValues" dxfId="21" priority="19"/>
  </conditionalFormatting>
  <conditionalFormatting sqref="N16">
    <cfRule type="duplicateValues" dxfId="20" priority="18"/>
  </conditionalFormatting>
  <conditionalFormatting sqref="N17">
    <cfRule type="duplicateValues" dxfId="19" priority="17"/>
  </conditionalFormatting>
  <conditionalFormatting sqref="N18">
    <cfRule type="duplicateValues" dxfId="18" priority="16"/>
  </conditionalFormatting>
  <conditionalFormatting sqref="N19">
    <cfRule type="duplicateValues" dxfId="17" priority="15"/>
  </conditionalFormatting>
  <conditionalFormatting sqref="N20">
    <cfRule type="duplicateValues" dxfId="16" priority="14"/>
  </conditionalFormatting>
  <conditionalFormatting sqref="N21">
    <cfRule type="duplicateValues" dxfId="15" priority="13"/>
  </conditionalFormatting>
  <conditionalFormatting sqref="N22">
    <cfRule type="duplicateValues" dxfId="14" priority="12"/>
  </conditionalFormatting>
  <conditionalFormatting sqref="N23">
    <cfRule type="duplicateValues" dxfId="13" priority="11"/>
  </conditionalFormatting>
  <conditionalFormatting sqref="N24">
    <cfRule type="duplicateValues" dxfId="12" priority="10"/>
  </conditionalFormatting>
  <conditionalFormatting sqref="N25">
    <cfRule type="duplicateValues" dxfId="11" priority="9"/>
  </conditionalFormatting>
  <conditionalFormatting sqref="N26">
    <cfRule type="duplicateValues" dxfId="10" priority="8"/>
  </conditionalFormatting>
  <conditionalFormatting sqref="N27">
    <cfRule type="duplicateValues" dxfId="9" priority="7"/>
  </conditionalFormatting>
  <conditionalFormatting sqref="N28">
    <cfRule type="duplicateValues" dxfId="8" priority="6"/>
  </conditionalFormatting>
  <conditionalFormatting sqref="N29">
    <cfRule type="duplicateValues" dxfId="7" priority="5"/>
  </conditionalFormatting>
  <conditionalFormatting sqref="N30">
    <cfRule type="duplicateValues" dxfId="6" priority="4"/>
  </conditionalFormatting>
  <conditionalFormatting sqref="N31">
    <cfRule type="duplicateValues" dxfId="5" priority="3"/>
  </conditionalFormatting>
  <conditionalFormatting sqref="N32">
    <cfRule type="duplicateValues" dxfId="4" priority="2"/>
  </conditionalFormatting>
  <conditionalFormatting sqref="N33">
    <cfRule type="duplicateValues" dxfId="3" priority="1"/>
  </conditionalFormatting>
  <conditionalFormatting sqref="L5 J5 H5 H8 H11 H14 H17 H20 H23 H26 H29 H32 L8 L11 L14 L17 L20 L23 L26 L29 L32">
    <cfRule type="duplicateValues" dxfId="2" priority="58"/>
  </conditionalFormatting>
  <conditionalFormatting sqref="L6 J6 H6 H9 H12 H15 H18 H21 H24 H27 H30 H33 L9 L12 L15 L18 L21 L24 L27 L30 L33">
    <cfRule type="duplicateValues" dxfId="1" priority="59"/>
  </conditionalFormatting>
  <conditionalFormatting sqref="L4 J4 H4 H7 H10 H13 H16 H19 H22 H25 H28 H31 L7 L10 L13 L16 L19 L22 L25 L28 L31">
    <cfRule type="duplicateValues" dxfId="0" priority="60"/>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851E8-E17C-4417-B888-24D3487A14C0}">
  <dimension ref="A1:DA17"/>
  <sheetViews>
    <sheetView showGridLines="0" workbookViewId="0">
      <pane xSplit="1" ySplit="1" topLeftCell="CC2" activePane="bottomRight" state="frozen"/>
      <selection pane="topRight" activeCell="B1" sqref="B1"/>
      <selection pane="bottomLeft" activeCell="A2" sqref="A2"/>
      <selection pane="bottomRight" activeCell="CF10" sqref="CF10"/>
    </sheetView>
  </sheetViews>
  <sheetFormatPr defaultRowHeight="18.75" x14ac:dyDescent="0.3"/>
  <cols>
    <col min="1" max="1" width="10.140625" style="131" bestFit="1" customWidth="1"/>
    <col min="2" max="2" width="24.5703125" style="131" bestFit="1" customWidth="1"/>
    <col min="3" max="3" width="22.7109375" style="131" bestFit="1" customWidth="1"/>
    <col min="4" max="4" width="26.7109375" style="131" bestFit="1" customWidth="1"/>
    <col min="5" max="5" width="25" style="131" bestFit="1" customWidth="1"/>
    <col min="6" max="6" width="22.7109375" style="131" bestFit="1" customWidth="1"/>
    <col min="7" max="8" width="23.85546875" style="131" bestFit="1" customWidth="1"/>
    <col min="9" max="9" width="21" style="131" bestFit="1" customWidth="1"/>
    <col min="10" max="10" width="22.28515625" style="131" bestFit="1" customWidth="1"/>
    <col min="11" max="11" width="21.7109375" style="131" bestFit="1" customWidth="1"/>
    <col min="12" max="12" width="22.7109375" style="131" bestFit="1" customWidth="1"/>
    <col min="13" max="13" width="23.28515625" style="131" bestFit="1" customWidth="1"/>
    <col min="14" max="14" width="21" style="131" bestFit="1" customWidth="1"/>
    <col min="15" max="15" width="26.7109375" style="131" bestFit="1" customWidth="1"/>
    <col min="16" max="16" width="22.7109375" style="131" bestFit="1" customWidth="1"/>
    <col min="17" max="19" width="22.28515625" style="131" bestFit="1" customWidth="1"/>
    <col min="20" max="20" width="22.42578125" style="131" bestFit="1" customWidth="1"/>
    <col min="21" max="21" width="23.28515625" style="131" bestFit="1" customWidth="1"/>
    <col min="22" max="22" width="22.28515625" style="131" bestFit="1" customWidth="1"/>
    <col min="23" max="23" width="25.42578125" style="131" bestFit="1" customWidth="1"/>
    <col min="24" max="24" width="26" style="131" bestFit="1" customWidth="1"/>
    <col min="25" max="25" width="22.28515625" style="131" bestFit="1" customWidth="1"/>
    <col min="26" max="26" width="23.85546875" style="131" bestFit="1" customWidth="1"/>
    <col min="27" max="27" width="22.7109375" style="131" bestFit="1" customWidth="1"/>
    <col min="28" max="28" width="24.42578125" style="131" bestFit="1" customWidth="1"/>
    <col min="29" max="30" width="22.7109375" style="131" bestFit="1" customWidth="1"/>
    <col min="31" max="31" width="22.5703125" style="131" bestFit="1" customWidth="1"/>
    <col min="32" max="32" width="22.28515625" style="131" bestFit="1" customWidth="1"/>
    <col min="33" max="33" width="22.7109375" style="131" bestFit="1" customWidth="1"/>
    <col min="34" max="34" width="22.28515625" style="131" bestFit="1" customWidth="1"/>
    <col min="35" max="36" width="23.85546875" style="131" bestFit="1" customWidth="1"/>
    <col min="37" max="37" width="24" style="131" bestFit="1" customWidth="1"/>
    <col min="38" max="38" width="25" style="131" bestFit="1" customWidth="1"/>
    <col min="39" max="39" width="23.85546875" style="131" bestFit="1" customWidth="1"/>
    <col min="40" max="40" width="21.42578125" style="131" bestFit="1" customWidth="1"/>
    <col min="41" max="41" width="24.28515625" style="131" bestFit="1" customWidth="1"/>
    <col min="42" max="42" width="25.85546875" style="131" bestFit="1" customWidth="1"/>
    <col min="43" max="43" width="24.42578125" style="131" bestFit="1" customWidth="1"/>
    <col min="44" max="44" width="24.28515625" style="131" bestFit="1" customWidth="1"/>
    <col min="45" max="45" width="22.28515625" style="131" bestFit="1" customWidth="1"/>
    <col min="46" max="47" width="23.85546875" style="131" bestFit="1" customWidth="1"/>
    <col min="48" max="48" width="22.28515625" style="131" bestFit="1" customWidth="1"/>
    <col min="49" max="49" width="23.85546875" style="131" bestFit="1" customWidth="1"/>
    <col min="50" max="50" width="23" style="131" bestFit="1" customWidth="1"/>
    <col min="51" max="51" width="23.85546875" style="131" bestFit="1" customWidth="1"/>
    <col min="52" max="52" width="25" style="131" bestFit="1" customWidth="1"/>
    <col min="53" max="53" width="22.7109375" style="131" bestFit="1" customWidth="1"/>
    <col min="54" max="54" width="23.85546875" style="131" bestFit="1" customWidth="1"/>
    <col min="55" max="55" width="22.28515625" style="131" bestFit="1" customWidth="1"/>
    <col min="56" max="56" width="23.85546875" style="131" bestFit="1" customWidth="1"/>
    <col min="57" max="57" width="24.28515625" style="131" bestFit="1" customWidth="1"/>
    <col min="58" max="58" width="23.85546875" style="131" bestFit="1" customWidth="1"/>
    <col min="59" max="59" width="22.28515625" style="131" bestFit="1" customWidth="1"/>
    <col min="60" max="60" width="26.7109375" style="131" bestFit="1" customWidth="1"/>
    <col min="61" max="61" width="24.28515625" style="131" bestFit="1" customWidth="1"/>
    <col min="62" max="62" width="22.28515625" style="131" bestFit="1" customWidth="1"/>
    <col min="63" max="64" width="23.85546875" style="131" bestFit="1" customWidth="1"/>
    <col min="65" max="65" width="25.85546875" style="131" bestFit="1" customWidth="1"/>
    <col min="66" max="66" width="23.28515625" style="131" bestFit="1" customWidth="1"/>
    <col min="67" max="67" width="25.85546875" style="131" bestFit="1" customWidth="1"/>
    <col min="68" max="69" width="23.85546875" style="131" bestFit="1" customWidth="1"/>
    <col min="70" max="71" width="22.28515625" style="131" bestFit="1" customWidth="1"/>
    <col min="72" max="72" width="22.7109375" style="131" bestFit="1" customWidth="1"/>
    <col min="73" max="74" width="23.85546875" style="131" bestFit="1" customWidth="1"/>
    <col min="75" max="75" width="22.28515625" style="131" bestFit="1" customWidth="1"/>
    <col min="76" max="76" width="24" style="131" bestFit="1" customWidth="1"/>
    <col min="77" max="77" width="24.28515625" style="131" bestFit="1" customWidth="1"/>
    <col min="78" max="78" width="22.28515625" style="131" bestFit="1" customWidth="1"/>
    <col min="79" max="79" width="23.28515625" style="131" bestFit="1" customWidth="1"/>
    <col min="80" max="80" width="21" style="131" bestFit="1" customWidth="1"/>
    <col min="81" max="82" width="22.28515625" style="131" bestFit="1" customWidth="1"/>
    <col min="83" max="83" width="23.85546875" style="131" bestFit="1" customWidth="1"/>
    <col min="84" max="84" width="22.7109375" style="131" bestFit="1" customWidth="1"/>
    <col min="85" max="85" width="24.85546875" style="131" bestFit="1" customWidth="1"/>
    <col min="86" max="86" width="23.28515625" style="131" bestFit="1" customWidth="1"/>
    <col min="87" max="87" width="23.140625" style="131" bestFit="1" customWidth="1"/>
    <col min="88" max="88" width="21.42578125" style="131" bestFit="1" customWidth="1"/>
    <col min="89" max="90" width="22.7109375" style="131" bestFit="1" customWidth="1"/>
    <col min="91" max="91" width="21.42578125" style="131" bestFit="1" customWidth="1"/>
    <col min="92" max="92" width="25" style="131" bestFit="1" customWidth="1"/>
    <col min="93" max="94" width="23.85546875" style="131" bestFit="1" customWidth="1"/>
    <col min="95" max="95" width="25.85546875" style="131" bestFit="1" customWidth="1"/>
    <col min="96" max="96" width="25" style="131" bestFit="1" customWidth="1"/>
    <col min="97" max="97" width="23.85546875" style="131" bestFit="1" customWidth="1"/>
    <col min="98" max="98" width="22.7109375" style="131" bestFit="1" customWidth="1"/>
    <col min="99" max="99" width="24.28515625" style="131" bestFit="1" customWidth="1"/>
    <col min="100" max="100" width="23.7109375" style="131" bestFit="1" customWidth="1"/>
    <col min="101" max="102" width="22.7109375" style="131" bestFit="1" customWidth="1"/>
    <col min="103" max="103" width="23.85546875" style="131" bestFit="1" customWidth="1"/>
    <col min="104" max="104" width="23.5703125" style="131" bestFit="1" customWidth="1"/>
    <col min="105" max="105" width="23.7109375" style="131" bestFit="1" customWidth="1"/>
    <col min="106" max="16384" width="9.140625" style="131"/>
  </cols>
  <sheetData>
    <row r="1" spans="1:105" s="127" customFormat="1" ht="36" customHeight="1" thickBot="1" x14ac:dyDescent="0.3">
      <c r="A1" s="124" t="s">
        <v>335</v>
      </c>
      <c r="B1" s="125" t="s">
        <v>312</v>
      </c>
      <c r="C1" s="126" t="s">
        <v>322</v>
      </c>
      <c r="D1" s="126" t="s">
        <v>321</v>
      </c>
      <c r="E1" s="126" t="s">
        <v>316</v>
      </c>
      <c r="F1" s="126" t="s">
        <v>315</v>
      </c>
      <c r="G1" s="126" t="s">
        <v>133</v>
      </c>
      <c r="H1" s="126" t="s">
        <v>277</v>
      </c>
      <c r="I1" s="126" t="s">
        <v>302</v>
      </c>
      <c r="J1" s="126" t="s">
        <v>301</v>
      </c>
      <c r="K1" s="126" t="s">
        <v>140</v>
      </c>
      <c r="L1" s="126" t="s">
        <v>291</v>
      </c>
      <c r="M1" s="126" t="s">
        <v>171</v>
      </c>
      <c r="N1" s="126" t="s">
        <v>292</v>
      </c>
      <c r="O1" s="126" t="s">
        <v>121</v>
      </c>
      <c r="P1" s="126" t="s">
        <v>131</v>
      </c>
      <c r="Q1" s="126" t="s">
        <v>170</v>
      </c>
      <c r="R1" s="126" t="s">
        <v>289</v>
      </c>
      <c r="S1" s="126" t="s">
        <v>290</v>
      </c>
      <c r="T1" s="126" t="s">
        <v>296</v>
      </c>
      <c r="U1" s="126" t="s">
        <v>268</v>
      </c>
      <c r="V1" s="126" t="s">
        <v>269</v>
      </c>
      <c r="W1" s="126" t="s">
        <v>306</v>
      </c>
      <c r="X1" s="126" t="s">
        <v>278</v>
      </c>
      <c r="Y1" s="126" t="s">
        <v>329</v>
      </c>
      <c r="Z1" s="126" t="s">
        <v>283</v>
      </c>
      <c r="AA1" s="126" t="s">
        <v>305</v>
      </c>
      <c r="AB1" s="126" t="s">
        <v>304</v>
      </c>
      <c r="AC1" s="126" t="s">
        <v>324</v>
      </c>
      <c r="AD1" s="126" t="s">
        <v>332</v>
      </c>
      <c r="AE1" s="126" t="s">
        <v>333</v>
      </c>
      <c r="AF1" s="126" t="s">
        <v>138</v>
      </c>
      <c r="AG1" s="126" t="s">
        <v>141</v>
      </c>
      <c r="AH1" s="126" t="s">
        <v>168</v>
      </c>
      <c r="AI1" s="126" t="s">
        <v>127</v>
      </c>
      <c r="AJ1" s="126" t="s">
        <v>123</v>
      </c>
      <c r="AK1" s="126" t="s">
        <v>274</v>
      </c>
      <c r="AL1" s="126" t="s">
        <v>270</v>
      </c>
      <c r="AM1" s="126" t="s">
        <v>136</v>
      </c>
      <c r="AN1" s="126" t="s">
        <v>323</v>
      </c>
      <c r="AO1" s="126" t="s">
        <v>307</v>
      </c>
      <c r="AP1" s="126" t="s">
        <v>288</v>
      </c>
      <c r="AQ1" s="126" t="s">
        <v>299</v>
      </c>
      <c r="AR1" s="126" t="s">
        <v>276</v>
      </c>
      <c r="AS1" s="126" t="s">
        <v>271</v>
      </c>
      <c r="AT1" s="126" t="s">
        <v>175</v>
      </c>
      <c r="AU1" s="126" t="s">
        <v>139</v>
      </c>
      <c r="AV1" s="126" t="s">
        <v>137</v>
      </c>
      <c r="AW1" s="126" t="s">
        <v>275</v>
      </c>
      <c r="AX1" s="126" t="s">
        <v>309</v>
      </c>
      <c r="AY1" s="126" t="s">
        <v>326</v>
      </c>
      <c r="AZ1" s="126" t="s">
        <v>331</v>
      </c>
      <c r="BA1" s="126" t="s">
        <v>177</v>
      </c>
      <c r="BB1" s="126" t="s">
        <v>293</v>
      </c>
      <c r="BC1" s="126" t="s">
        <v>294</v>
      </c>
      <c r="BD1" s="126" t="s">
        <v>295</v>
      </c>
      <c r="BE1" s="126" t="s">
        <v>279</v>
      </c>
      <c r="BF1" s="126" t="s">
        <v>166</v>
      </c>
      <c r="BG1" s="126" t="s">
        <v>308</v>
      </c>
      <c r="BH1" s="126" t="s">
        <v>284</v>
      </c>
      <c r="BI1" s="126" t="s">
        <v>124</v>
      </c>
      <c r="BJ1" s="126" t="s">
        <v>285</v>
      </c>
      <c r="BK1" s="126" t="s">
        <v>280</v>
      </c>
      <c r="BL1" s="126" t="s">
        <v>286</v>
      </c>
      <c r="BM1" s="126" t="s">
        <v>303</v>
      </c>
      <c r="BN1" s="126" t="s">
        <v>325</v>
      </c>
      <c r="BO1" s="126" t="s">
        <v>263</v>
      </c>
      <c r="BP1" s="126" t="s">
        <v>147</v>
      </c>
      <c r="BQ1" s="126" t="s">
        <v>148</v>
      </c>
      <c r="BR1" s="126" t="s">
        <v>320</v>
      </c>
      <c r="BS1" s="126" t="s">
        <v>334</v>
      </c>
      <c r="BT1" s="126" t="s">
        <v>142</v>
      </c>
      <c r="BU1" s="126" t="s">
        <v>267</v>
      </c>
      <c r="BV1" s="126" t="s">
        <v>313</v>
      </c>
      <c r="BW1" s="126" t="s">
        <v>145</v>
      </c>
      <c r="BX1" s="126" t="s">
        <v>264</v>
      </c>
      <c r="BY1" s="126" t="s">
        <v>265</v>
      </c>
      <c r="BZ1" s="126" t="s">
        <v>272</v>
      </c>
      <c r="CA1" s="126" t="s">
        <v>266</v>
      </c>
      <c r="CB1" s="126" t="s">
        <v>317</v>
      </c>
      <c r="CC1" s="126" t="s">
        <v>162</v>
      </c>
      <c r="CD1" s="126" t="s">
        <v>130</v>
      </c>
      <c r="CE1" s="126" t="s">
        <v>273</v>
      </c>
      <c r="CF1" s="126" t="s">
        <v>159</v>
      </c>
      <c r="CG1" s="126" t="s">
        <v>314</v>
      </c>
      <c r="CH1" s="126" t="s">
        <v>287</v>
      </c>
      <c r="CI1" s="126" t="s">
        <v>281</v>
      </c>
      <c r="CJ1" s="126" t="s">
        <v>319</v>
      </c>
      <c r="CK1" s="126" t="s">
        <v>318</v>
      </c>
      <c r="CL1" s="126" t="s">
        <v>157</v>
      </c>
      <c r="CM1" s="126" t="s">
        <v>328</v>
      </c>
      <c r="CN1" s="126" t="s">
        <v>327</v>
      </c>
      <c r="CO1" s="126" t="s">
        <v>330</v>
      </c>
      <c r="CP1" s="126" t="s">
        <v>156</v>
      </c>
      <c r="CQ1" s="126" t="s">
        <v>282</v>
      </c>
      <c r="CR1" s="126" t="s">
        <v>155</v>
      </c>
      <c r="CS1" s="126" t="s">
        <v>149</v>
      </c>
      <c r="CT1" s="126" t="s">
        <v>146</v>
      </c>
      <c r="CU1" s="126" t="s">
        <v>297</v>
      </c>
      <c r="CV1" s="126" t="s">
        <v>298</v>
      </c>
      <c r="CW1" s="126" t="s">
        <v>311</v>
      </c>
      <c r="CX1" s="126" t="s">
        <v>310</v>
      </c>
      <c r="CY1" s="126" t="s">
        <v>300</v>
      </c>
      <c r="CZ1" s="126" t="s">
        <v>132</v>
      </c>
      <c r="DA1" s="126" t="s">
        <v>153</v>
      </c>
    </row>
    <row r="2" spans="1:105" ht="19.5" x14ac:dyDescent="0.35">
      <c r="A2" s="128" t="s">
        <v>10</v>
      </c>
      <c r="B2" s="129" t="s">
        <v>70</v>
      </c>
      <c r="C2" s="130" t="s">
        <v>41</v>
      </c>
      <c r="D2" s="130" t="s">
        <v>31</v>
      </c>
      <c r="E2" s="130" t="s">
        <v>31</v>
      </c>
      <c r="F2" s="130" t="s">
        <v>31</v>
      </c>
      <c r="G2" s="130"/>
      <c r="H2" s="130" t="s">
        <v>70</v>
      </c>
      <c r="I2" s="130" t="s">
        <v>41</v>
      </c>
      <c r="J2" s="130" t="s">
        <v>70</v>
      </c>
      <c r="K2" s="130" t="s">
        <v>31</v>
      </c>
      <c r="L2" s="130" t="s">
        <v>70</v>
      </c>
      <c r="M2" s="130" t="s">
        <v>69</v>
      </c>
      <c r="N2" s="130" t="s">
        <v>31</v>
      </c>
      <c r="O2" s="130" t="s">
        <v>41</v>
      </c>
      <c r="P2" s="130" t="s">
        <v>34</v>
      </c>
      <c r="Q2" s="130" t="s">
        <v>41</v>
      </c>
      <c r="R2" s="130" t="s">
        <v>70</v>
      </c>
      <c r="S2" s="130" t="s">
        <v>28</v>
      </c>
      <c r="T2" s="130" t="s">
        <v>41</v>
      </c>
      <c r="U2" s="130" t="s">
        <v>41</v>
      </c>
      <c r="V2" s="130" t="s">
        <v>69</v>
      </c>
      <c r="W2" s="130" t="s">
        <v>70</v>
      </c>
      <c r="X2" s="130" t="s">
        <v>41</v>
      </c>
      <c r="Y2" s="130" t="s">
        <v>70</v>
      </c>
      <c r="Z2" s="130" t="s">
        <v>31</v>
      </c>
      <c r="AA2" s="130" t="s">
        <v>70</v>
      </c>
      <c r="AB2" s="130" t="s">
        <v>28</v>
      </c>
      <c r="AC2" s="130" t="s">
        <v>337</v>
      </c>
      <c r="AD2" s="130" t="s">
        <v>70</v>
      </c>
      <c r="AE2" s="130" t="s">
        <v>41</v>
      </c>
      <c r="AF2" s="130" t="s">
        <v>41</v>
      </c>
      <c r="AG2" s="130" t="s">
        <v>41</v>
      </c>
      <c r="AH2" s="130" t="s">
        <v>41</v>
      </c>
      <c r="AI2" s="130"/>
      <c r="AJ2" s="130" t="s">
        <v>70</v>
      </c>
      <c r="AK2" s="130" t="s">
        <v>41</v>
      </c>
      <c r="AL2" s="130" t="s">
        <v>41</v>
      </c>
      <c r="AM2" s="130" t="s">
        <v>70</v>
      </c>
      <c r="AN2" s="130" t="s">
        <v>41</v>
      </c>
      <c r="AO2" s="130" t="s">
        <v>34</v>
      </c>
      <c r="AP2" s="130"/>
      <c r="AQ2" s="130" t="s">
        <v>31</v>
      </c>
      <c r="AR2" s="130" t="s">
        <v>54</v>
      </c>
      <c r="AS2" s="130" t="s">
        <v>31</v>
      </c>
      <c r="AT2" s="130" t="s">
        <v>28</v>
      </c>
      <c r="AU2" s="130" t="s">
        <v>41</v>
      </c>
      <c r="AV2" s="130" t="s">
        <v>337</v>
      </c>
      <c r="AW2" s="130" t="s">
        <v>31</v>
      </c>
      <c r="AX2" s="130" t="s">
        <v>70</v>
      </c>
      <c r="AY2" s="130" t="s">
        <v>41</v>
      </c>
      <c r="AZ2" s="130" t="s">
        <v>28</v>
      </c>
      <c r="BA2" s="130" t="s">
        <v>31</v>
      </c>
      <c r="BB2" s="130" t="s">
        <v>337</v>
      </c>
      <c r="BC2" s="130"/>
      <c r="BD2" s="130" t="s">
        <v>54</v>
      </c>
      <c r="BE2" s="130" t="s">
        <v>70</v>
      </c>
      <c r="BF2" s="130" t="s">
        <v>70</v>
      </c>
      <c r="BG2" s="130" t="s">
        <v>70</v>
      </c>
      <c r="BH2" s="130" t="s">
        <v>70</v>
      </c>
      <c r="BI2" s="130" t="s">
        <v>70</v>
      </c>
      <c r="BJ2" s="130" t="s">
        <v>41</v>
      </c>
      <c r="BK2" s="130" t="s">
        <v>31</v>
      </c>
      <c r="BL2" s="130" t="s">
        <v>41</v>
      </c>
      <c r="BM2" s="130" t="s">
        <v>31</v>
      </c>
      <c r="BN2" s="130" t="s">
        <v>70</v>
      </c>
      <c r="BO2" s="130" t="s">
        <v>41</v>
      </c>
      <c r="BP2" s="130" t="s">
        <v>70</v>
      </c>
      <c r="BQ2" s="130" t="s">
        <v>41</v>
      </c>
      <c r="BR2" s="130" t="s">
        <v>69</v>
      </c>
      <c r="BS2" s="130" t="s">
        <v>41</v>
      </c>
      <c r="BT2" s="130" t="s">
        <v>41</v>
      </c>
      <c r="BU2" s="130" t="s">
        <v>34</v>
      </c>
      <c r="BV2" s="130" t="s">
        <v>70</v>
      </c>
      <c r="BW2" s="130" t="s">
        <v>70</v>
      </c>
      <c r="BX2" s="130" t="s">
        <v>337</v>
      </c>
      <c r="BY2" s="130" t="s">
        <v>41</v>
      </c>
      <c r="BZ2" s="130" t="s">
        <v>70</v>
      </c>
      <c r="CA2" s="130" t="s">
        <v>54</v>
      </c>
      <c r="CB2" s="130" t="s">
        <v>41</v>
      </c>
      <c r="CC2" s="130" t="s">
        <v>41</v>
      </c>
      <c r="CD2" s="130"/>
      <c r="CE2" s="130" t="s">
        <v>31</v>
      </c>
      <c r="CF2" s="130" t="s">
        <v>41</v>
      </c>
      <c r="CG2" s="130" t="s">
        <v>54</v>
      </c>
      <c r="CH2" s="130" t="s">
        <v>28</v>
      </c>
      <c r="CI2" s="130" t="s">
        <v>70</v>
      </c>
      <c r="CJ2" s="130" t="s">
        <v>69</v>
      </c>
      <c r="CK2" s="130" t="s">
        <v>70</v>
      </c>
      <c r="CL2" s="130" t="s">
        <v>31</v>
      </c>
      <c r="CM2" s="130" t="s">
        <v>41</v>
      </c>
      <c r="CN2" s="130"/>
      <c r="CO2" s="130" t="s">
        <v>70</v>
      </c>
      <c r="CP2" s="130"/>
      <c r="CQ2" s="130" t="s">
        <v>31</v>
      </c>
      <c r="CR2" s="130"/>
      <c r="CS2" s="130" t="s">
        <v>34</v>
      </c>
      <c r="CT2" s="130" t="s">
        <v>70</v>
      </c>
      <c r="CU2" s="130" t="s">
        <v>31</v>
      </c>
      <c r="CV2" s="130" t="s">
        <v>31</v>
      </c>
      <c r="CW2" s="130" t="s">
        <v>41</v>
      </c>
      <c r="CX2" s="130" t="s">
        <v>69</v>
      </c>
      <c r="CY2" s="130" t="s">
        <v>28</v>
      </c>
      <c r="CZ2" s="130" t="s">
        <v>41</v>
      </c>
      <c r="DA2" s="130" t="s">
        <v>69</v>
      </c>
    </row>
    <row r="3" spans="1:105" ht="19.5" x14ac:dyDescent="0.35">
      <c r="A3" s="132" t="s">
        <v>12</v>
      </c>
      <c r="B3" s="133" t="s">
        <v>31</v>
      </c>
      <c r="C3" s="106" t="s">
        <v>70</v>
      </c>
      <c r="D3" s="106" t="s">
        <v>39</v>
      </c>
      <c r="E3" s="106" t="s">
        <v>70</v>
      </c>
      <c r="F3" s="106" t="s">
        <v>337</v>
      </c>
      <c r="G3" s="106" t="s">
        <v>70</v>
      </c>
      <c r="H3" s="106" t="s">
        <v>337</v>
      </c>
      <c r="I3" s="106" t="s">
        <v>44</v>
      </c>
      <c r="J3" s="106" t="s">
        <v>50</v>
      </c>
      <c r="K3" s="106" t="s">
        <v>337</v>
      </c>
      <c r="L3" s="106" t="s">
        <v>44</v>
      </c>
      <c r="M3" s="106" t="s">
        <v>70</v>
      </c>
      <c r="N3" s="106" t="s">
        <v>44</v>
      </c>
      <c r="O3" s="106" t="s">
        <v>337</v>
      </c>
      <c r="P3" s="106" t="s">
        <v>70</v>
      </c>
      <c r="Q3" s="106" t="s">
        <v>70</v>
      </c>
      <c r="R3" s="106" t="s">
        <v>44</v>
      </c>
      <c r="S3" s="106" t="s">
        <v>70</v>
      </c>
      <c r="T3" s="106" t="s">
        <v>31</v>
      </c>
      <c r="U3" s="106" t="s">
        <v>70</v>
      </c>
      <c r="V3" s="106" t="s">
        <v>70</v>
      </c>
      <c r="W3" s="106" t="s">
        <v>31</v>
      </c>
      <c r="X3" s="106" t="s">
        <v>70</v>
      </c>
      <c r="Y3" s="106" t="s">
        <v>337</v>
      </c>
      <c r="Z3" s="106" t="s">
        <v>44</v>
      </c>
      <c r="AA3" s="106" t="s">
        <v>31</v>
      </c>
      <c r="AB3" s="106" t="s">
        <v>54</v>
      </c>
      <c r="AC3" s="106" t="s">
        <v>50</v>
      </c>
      <c r="AD3" s="106" t="s">
        <v>44</v>
      </c>
      <c r="AE3" s="106" t="s">
        <v>44</v>
      </c>
      <c r="AF3" s="106" t="s">
        <v>70</v>
      </c>
      <c r="AG3" s="106" t="s">
        <v>44</v>
      </c>
      <c r="AH3" s="106" t="s">
        <v>70</v>
      </c>
      <c r="AI3" s="106" t="s">
        <v>337</v>
      </c>
      <c r="AJ3" s="106" t="s">
        <v>337</v>
      </c>
      <c r="AK3" s="106" t="s">
        <v>54</v>
      </c>
      <c r="AL3" s="106" t="s">
        <v>70</v>
      </c>
      <c r="AM3" s="106" t="s">
        <v>337</v>
      </c>
      <c r="AN3" s="106" t="s">
        <v>44</v>
      </c>
      <c r="AO3" s="106" t="s">
        <v>73</v>
      </c>
      <c r="AP3" s="106" t="s">
        <v>50</v>
      </c>
      <c r="AQ3" s="106" t="s">
        <v>337</v>
      </c>
      <c r="AR3" s="106"/>
      <c r="AS3" s="106" t="s">
        <v>44</v>
      </c>
      <c r="AT3" s="106" t="s">
        <v>70</v>
      </c>
      <c r="AU3" s="106" t="s">
        <v>70</v>
      </c>
      <c r="AV3" s="106" t="s">
        <v>70</v>
      </c>
      <c r="AW3" s="106" t="s">
        <v>73</v>
      </c>
      <c r="AX3" s="106" t="s">
        <v>44</v>
      </c>
      <c r="AY3" s="106" t="s">
        <v>44</v>
      </c>
      <c r="AZ3" s="106" t="s">
        <v>50</v>
      </c>
      <c r="BA3" s="106" t="s">
        <v>50</v>
      </c>
      <c r="BB3" s="106" t="s">
        <v>44</v>
      </c>
      <c r="BC3" s="106" t="s">
        <v>73</v>
      </c>
      <c r="BD3" s="106" t="s">
        <v>31</v>
      </c>
      <c r="BE3" s="106" t="s">
        <v>50</v>
      </c>
      <c r="BF3" s="106" t="s">
        <v>337</v>
      </c>
      <c r="BG3" s="106" t="s">
        <v>50</v>
      </c>
      <c r="BH3" s="106" t="s">
        <v>337</v>
      </c>
      <c r="BI3" s="106" t="s">
        <v>337</v>
      </c>
      <c r="BJ3" s="106" t="s">
        <v>44</v>
      </c>
      <c r="BK3" s="106" t="s">
        <v>44</v>
      </c>
      <c r="BL3" s="106" t="s">
        <v>54</v>
      </c>
      <c r="BM3" s="106" t="s">
        <v>73</v>
      </c>
      <c r="BN3" s="106" t="s">
        <v>31</v>
      </c>
      <c r="BO3" s="106" t="s">
        <v>70</v>
      </c>
      <c r="BP3" s="106" t="s">
        <v>31</v>
      </c>
      <c r="BQ3" s="106" t="s">
        <v>70</v>
      </c>
      <c r="BR3" s="106" t="s">
        <v>70</v>
      </c>
      <c r="BS3" s="106" t="s">
        <v>44</v>
      </c>
      <c r="BT3" s="106" t="s">
        <v>337</v>
      </c>
      <c r="BU3" s="106" t="s">
        <v>50</v>
      </c>
      <c r="BV3" s="106" t="s">
        <v>54</v>
      </c>
      <c r="BW3" s="106" t="s">
        <v>44</v>
      </c>
      <c r="BX3" s="106" t="s">
        <v>44</v>
      </c>
      <c r="BY3" s="106" t="s">
        <v>44</v>
      </c>
      <c r="BZ3" s="106" t="s">
        <v>31</v>
      </c>
      <c r="CA3" s="106" t="s">
        <v>44</v>
      </c>
      <c r="CB3" s="106" t="s">
        <v>54</v>
      </c>
      <c r="CC3" s="106" t="s">
        <v>31</v>
      </c>
      <c r="CD3" s="106" t="s">
        <v>70</v>
      </c>
      <c r="CE3" s="106" t="s">
        <v>50</v>
      </c>
      <c r="CF3" s="106" t="s">
        <v>70</v>
      </c>
      <c r="CG3" s="106" t="s">
        <v>337</v>
      </c>
      <c r="CH3" s="106" t="s">
        <v>70</v>
      </c>
      <c r="CI3" s="106" t="s">
        <v>54</v>
      </c>
      <c r="CJ3" s="106" t="s">
        <v>44</v>
      </c>
      <c r="CK3" s="106" t="s">
        <v>337</v>
      </c>
      <c r="CL3" s="106" t="s">
        <v>44</v>
      </c>
      <c r="CM3" s="106" t="s">
        <v>73</v>
      </c>
      <c r="CN3" s="106" t="s">
        <v>73</v>
      </c>
      <c r="CO3" s="106" t="s">
        <v>73</v>
      </c>
      <c r="CP3" s="106" t="s">
        <v>337</v>
      </c>
      <c r="CQ3" s="106" t="s">
        <v>337</v>
      </c>
      <c r="CR3" s="106" t="s">
        <v>337</v>
      </c>
      <c r="CS3" s="106" t="s">
        <v>70</v>
      </c>
      <c r="CT3" s="106" t="s">
        <v>50</v>
      </c>
      <c r="CU3" s="106" t="s">
        <v>337</v>
      </c>
      <c r="CV3" s="106" t="s">
        <v>337</v>
      </c>
      <c r="CW3" s="106"/>
      <c r="CX3" s="106" t="s">
        <v>337</v>
      </c>
      <c r="CY3" s="106" t="s">
        <v>54</v>
      </c>
      <c r="CZ3" s="106" t="s">
        <v>70</v>
      </c>
      <c r="DA3" s="106" t="s">
        <v>70</v>
      </c>
    </row>
    <row r="4" spans="1:105" ht="19.5" x14ac:dyDescent="0.35">
      <c r="A4" s="132" t="s">
        <v>13</v>
      </c>
      <c r="B4" s="133" t="s">
        <v>67</v>
      </c>
      <c r="C4" s="106" t="s">
        <v>31</v>
      </c>
      <c r="D4" s="106"/>
      <c r="E4" s="106" t="s">
        <v>337</v>
      </c>
      <c r="F4" s="106" t="s">
        <v>67</v>
      </c>
      <c r="G4" s="106" t="s">
        <v>31</v>
      </c>
      <c r="H4" s="106" t="s">
        <v>39</v>
      </c>
      <c r="I4" s="106" t="s">
        <v>337</v>
      </c>
      <c r="J4" s="106" t="s">
        <v>31</v>
      </c>
      <c r="K4" s="106" t="s">
        <v>32</v>
      </c>
      <c r="L4" s="106" t="s">
        <v>39</v>
      </c>
      <c r="M4" s="106" t="s">
        <v>31</v>
      </c>
      <c r="N4" s="106" t="s">
        <v>337</v>
      </c>
      <c r="O4" s="106"/>
      <c r="P4" s="106" t="s">
        <v>31</v>
      </c>
      <c r="Q4" s="106" t="s">
        <v>31</v>
      </c>
      <c r="R4" s="106" t="s">
        <v>39</v>
      </c>
      <c r="S4" s="106" t="s">
        <v>67</v>
      </c>
      <c r="T4" s="106" t="s">
        <v>39</v>
      </c>
      <c r="U4" s="106" t="s">
        <v>31</v>
      </c>
      <c r="V4" s="106" t="s">
        <v>44</v>
      </c>
      <c r="W4" s="106" t="s">
        <v>337</v>
      </c>
      <c r="X4" s="130" t="s">
        <v>28</v>
      </c>
      <c r="Y4" s="106" t="s">
        <v>31</v>
      </c>
      <c r="Z4" s="106" t="s">
        <v>337</v>
      </c>
      <c r="AA4" s="106" t="s">
        <v>39</v>
      </c>
      <c r="AB4" s="106" t="s">
        <v>31</v>
      </c>
      <c r="AC4" s="106" t="s">
        <v>70</v>
      </c>
      <c r="AD4" s="106" t="s">
        <v>337</v>
      </c>
      <c r="AE4" s="106" t="s">
        <v>337</v>
      </c>
      <c r="AF4" s="106" t="s">
        <v>31</v>
      </c>
      <c r="AG4" s="106" t="s">
        <v>28</v>
      </c>
      <c r="AH4" s="106" t="s">
        <v>32</v>
      </c>
      <c r="AI4" s="106" t="s">
        <v>67</v>
      </c>
      <c r="AJ4" s="106" t="s">
        <v>31</v>
      </c>
      <c r="AK4" s="106" t="s">
        <v>337</v>
      </c>
      <c r="AL4" s="106" t="s">
        <v>34</v>
      </c>
      <c r="AM4" s="106" t="s">
        <v>31</v>
      </c>
      <c r="AN4" s="106" t="s">
        <v>34</v>
      </c>
      <c r="AO4" s="106" t="s">
        <v>31</v>
      </c>
      <c r="AP4" s="106" t="s">
        <v>31</v>
      </c>
      <c r="AQ4" s="106" t="s">
        <v>39</v>
      </c>
      <c r="AR4" s="106" t="s">
        <v>31</v>
      </c>
      <c r="AS4" s="106" t="s">
        <v>70</v>
      </c>
      <c r="AT4" s="106" t="s">
        <v>31</v>
      </c>
      <c r="AU4" s="106" t="s">
        <v>31</v>
      </c>
      <c r="AV4" s="106" t="s">
        <v>31</v>
      </c>
      <c r="AW4" s="106" t="s">
        <v>67</v>
      </c>
      <c r="AX4" s="106" t="s">
        <v>31</v>
      </c>
      <c r="AY4" s="106" t="s">
        <v>31</v>
      </c>
      <c r="AZ4" s="106" t="s">
        <v>31</v>
      </c>
      <c r="BA4" s="106" t="s">
        <v>39</v>
      </c>
      <c r="BB4" s="106" t="s">
        <v>39</v>
      </c>
      <c r="BC4" s="106" t="s">
        <v>54</v>
      </c>
      <c r="BD4" s="106" t="s">
        <v>39</v>
      </c>
      <c r="BE4" s="106" t="s">
        <v>32</v>
      </c>
      <c r="BF4" s="106" t="s">
        <v>31</v>
      </c>
      <c r="BG4" s="106" t="s">
        <v>31</v>
      </c>
      <c r="BH4" s="106" t="s">
        <v>31</v>
      </c>
      <c r="BI4" s="106" t="s">
        <v>31</v>
      </c>
      <c r="BJ4" s="106" t="s">
        <v>70</v>
      </c>
      <c r="BK4" s="106" t="s">
        <v>337</v>
      </c>
      <c r="BL4" s="106" t="s">
        <v>70</v>
      </c>
      <c r="BM4" s="106" t="s">
        <v>67</v>
      </c>
      <c r="BN4" s="106" t="s">
        <v>39</v>
      </c>
      <c r="BO4" s="106" t="s">
        <v>31</v>
      </c>
      <c r="BP4" s="106" t="s">
        <v>39</v>
      </c>
      <c r="BQ4" s="106" t="s">
        <v>337</v>
      </c>
      <c r="BR4" s="106" t="s">
        <v>31</v>
      </c>
      <c r="BS4" s="106" t="s">
        <v>70</v>
      </c>
      <c r="BT4" s="106" t="s">
        <v>31</v>
      </c>
      <c r="BU4" s="106" t="s">
        <v>39</v>
      </c>
      <c r="BV4" s="106" t="s">
        <v>337</v>
      </c>
      <c r="BW4" s="106" t="s">
        <v>31</v>
      </c>
      <c r="BX4" s="106" t="s">
        <v>70</v>
      </c>
      <c r="BY4" s="106" t="s">
        <v>70</v>
      </c>
      <c r="BZ4" s="106" t="s">
        <v>337</v>
      </c>
      <c r="CA4" s="106" t="s">
        <v>337</v>
      </c>
      <c r="CB4" s="106" t="s">
        <v>31</v>
      </c>
      <c r="CC4" s="106" t="s">
        <v>70</v>
      </c>
      <c r="CD4" s="106" t="s">
        <v>31</v>
      </c>
      <c r="CE4" s="106" t="s">
        <v>67</v>
      </c>
      <c r="CF4" s="106" t="s">
        <v>31</v>
      </c>
      <c r="CG4" s="106"/>
      <c r="CH4" s="106" t="s">
        <v>31</v>
      </c>
      <c r="CI4" s="106" t="s">
        <v>31</v>
      </c>
      <c r="CJ4" s="106" t="s">
        <v>31</v>
      </c>
      <c r="CK4" s="106" t="s">
        <v>54</v>
      </c>
      <c r="CL4" s="106" t="s">
        <v>70</v>
      </c>
      <c r="CM4" s="106" t="s">
        <v>337</v>
      </c>
      <c r="CN4" s="106" t="s">
        <v>337</v>
      </c>
      <c r="CO4" s="106" t="s">
        <v>31</v>
      </c>
      <c r="CP4" s="106" t="s">
        <v>39</v>
      </c>
      <c r="CQ4" s="106" t="s">
        <v>34</v>
      </c>
      <c r="CR4" s="106" t="s">
        <v>39</v>
      </c>
      <c r="CS4" s="106" t="s">
        <v>31</v>
      </c>
      <c r="CT4" s="106" t="s">
        <v>31</v>
      </c>
      <c r="CU4" s="106" t="s">
        <v>39</v>
      </c>
      <c r="CV4" s="106" t="s">
        <v>39</v>
      </c>
      <c r="CW4" s="106" t="s">
        <v>39</v>
      </c>
      <c r="CX4" s="106" t="s">
        <v>70</v>
      </c>
      <c r="CY4" s="106" t="s">
        <v>337</v>
      </c>
      <c r="CZ4" s="106" t="s">
        <v>337</v>
      </c>
      <c r="DA4" s="106" t="s">
        <v>31</v>
      </c>
    </row>
    <row r="5" spans="1:105" ht="19.5" x14ac:dyDescent="0.35">
      <c r="A5" s="132" t="s">
        <v>14</v>
      </c>
      <c r="B5" s="133"/>
      <c r="C5" s="106"/>
      <c r="D5" s="106"/>
      <c r="E5" s="106" t="s">
        <v>193</v>
      </c>
      <c r="F5" s="106" t="s">
        <v>45</v>
      </c>
      <c r="G5" s="106"/>
      <c r="H5" s="106" t="s">
        <v>64</v>
      </c>
      <c r="I5" s="106" t="s">
        <v>40</v>
      </c>
      <c r="J5" s="106" t="s">
        <v>193</v>
      </c>
      <c r="K5" s="106" t="s">
        <v>193</v>
      </c>
      <c r="L5" s="106"/>
      <c r="M5" s="106"/>
      <c r="N5" s="106" t="s">
        <v>193</v>
      </c>
      <c r="O5" s="106" t="s">
        <v>338</v>
      </c>
      <c r="P5" s="106" t="s">
        <v>40</v>
      </c>
      <c r="Q5" s="106"/>
      <c r="R5" s="106" t="s">
        <v>193</v>
      </c>
      <c r="S5" s="106" t="s">
        <v>338</v>
      </c>
      <c r="T5" s="106" t="s">
        <v>193</v>
      </c>
      <c r="U5" s="106" t="s">
        <v>338</v>
      </c>
      <c r="V5" s="106"/>
      <c r="W5" s="106" t="s">
        <v>40</v>
      </c>
      <c r="X5" s="106" t="s">
        <v>338</v>
      </c>
      <c r="Y5" s="106" t="s">
        <v>64</v>
      </c>
      <c r="Z5" s="106"/>
      <c r="AA5" s="106"/>
      <c r="AB5" s="106" t="s">
        <v>64</v>
      </c>
      <c r="AC5" s="106" t="s">
        <v>193</v>
      </c>
      <c r="AD5" s="106"/>
      <c r="AE5" s="106"/>
      <c r="AF5" s="106" t="s">
        <v>193</v>
      </c>
      <c r="AG5" s="106"/>
      <c r="AH5" s="106" t="s">
        <v>338</v>
      </c>
      <c r="AI5" s="106" t="s">
        <v>40</v>
      </c>
      <c r="AJ5" s="106"/>
      <c r="AK5" s="106"/>
      <c r="AL5" s="106"/>
      <c r="AM5" s="106"/>
      <c r="AN5" s="106"/>
      <c r="AO5" s="106"/>
      <c r="AP5" s="106" t="s">
        <v>33</v>
      </c>
      <c r="AQ5" s="106"/>
      <c r="AR5" s="106" t="s">
        <v>193</v>
      </c>
      <c r="AS5" s="106"/>
      <c r="AT5" s="106" t="s">
        <v>338</v>
      </c>
      <c r="AU5" s="106"/>
      <c r="AV5" s="106"/>
      <c r="AW5" s="106" t="s">
        <v>338</v>
      </c>
      <c r="AX5" s="106" t="s">
        <v>338</v>
      </c>
      <c r="AY5" s="106" t="s">
        <v>193</v>
      </c>
      <c r="AZ5" s="106"/>
      <c r="BA5" s="106" t="s">
        <v>35</v>
      </c>
      <c r="BB5" s="106" t="s">
        <v>45</v>
      </c>
      <c r="BC5" s="106" t="s">
        <v>45</v>
      </c>
      <c r="BD5" s="106" t="s">
        <v>190</v>
      </c>
      <c r="BE5" s="106" t="s">
        <v>40</v>
      </c>
      <c r="BF5" s="106" t="s">
        <v>193</v>
      </c>
      <c r="BG5" s="106" t="s">
        <v>40</v>
      </c>
      <c r="BH5" s="106" t="s">
        <v>193</v>
      </c>
      <c r="BI5" s="106" t="s">
        <v>193</v>
      </c>
      <c r="BJ5" s="106" t="s">
        <v>45</v>
      </c>
      <c r="BK5" s="106"/>
      <c r="BL5" s="106"/>
      <c r="BM5" s="106" t="s">
        <v>193</v>
      </c>
      <c r="BN5" s="106"/>
      <c r="BO5" s="106" t="s">
        <v>40</v>
      </c>
      <c r="BP5" s="106"/>
      <c r="BQ5" s="106"/>
      <c r="BR5" s="106" t="s">
        <v>40</v>
      </c>
      <c r="BS5" s="106" t="s">
        <v>338</v>
      </c>
      <c r="BT5" s="106"/>
      <c r="BU5" s="106" t="s">
        <v>35</v>
      </c>
      <c r="BV5" s="106" t="s">
        <v>40</v>
      </c>
      <c r="BW5" s="106"/>
      <c r="BX5" s="106"/>
      <c r="BY5" s="106"/>
      <c r="BZ5" s="106"/>
      <c r="CA5" s="106"/>
      <c r="CB5" s="106"/>
      <c r="CC5" s="106"/>
      <c r="CD5" s="106"/>
      <c r="CE5" s="106" t="s">
        <v>193</v>
      </c>
      <c r="CF5" s="106"/>
      <c r="CG5" s="106" t="s">
        <v>193</v>
      </c>
      <c r="CH5" s="106" t="s">
        <v>35</v>
      </c>
      <c r="CI5" s="106" t="s">
        <v>193</v>
      </c>
      <c r="CJ5" s="106" t="s">
        <v>338</v>
      </c>
      <c r="CK5" s="106" t="s">
        <v>193</v>
      </c>
      <c r="CL5" s="106" t="s">
        <v>193</v>
      </c>
      <c r="CM5" s="106"/>
      <c r="CN5" s="106" t="s">
        <v>40</v>
      </c>
      <c r="CO5" s="106" t="s">
        <v>193</v>
      </c>
      <c r="CP5" s="106"/>
      <c r="CQ5" s="106" t="s">
        <v>64</v>
      </c>
      <c r="CR5" s="106" t="s">
        <v>338</v>
      </c>
      <c r="CS5" s="106" t="s">
        <v>40</v>
      </c>
      <c r="CT5" s="106" t="s">
        <v>193</v>
      </c>
      <c r="CU5" s="106"/>
      <c r="CV5" s="106"/>
      <c r="CW5" s="106"/>
      <c r="CX5" s="106" t="s">
        <v>40</v>
      </c>
      <c r="CY5" s="106" t="s">
        <v>190</v>
      </c>
      <c r="CZ5" s="106"/>
      <c r="DA5" s="106"/>
    </row>
    <row r="6" spans="1:105" ht="19.5" x14ac:dyDescent="0.35">
      <c r="A6" s="132" t="s">
        <v>15</v>
      </c>
      <c r="B6" s="133" t="s">
        <v>190</v>
      </c>
      <c r="C6" s="106" t="s">
        <v>190</v>
      </c>
      <c r="D6" s="106" t="s">
        <v>46</v>
      </c>
      <c r="E6" s="106" t="s">
        <v>46</v>
      </c>
      <c r="F6" s="106"/>
      <c r="G6" s="106" t="s">
        <v>190</v>
      </c>
      <c r="H6" s="106" t="s">
        <v>46</v>
      </c>
      <c r="I6" s="106"/>
      <c r="J6" s="106"/>
      <c r="K6" s="106"/>
      <c r="L6" s="106"/>
      <c r="M6" s="106" t="s">
        <v>46</v>
      </c>
      <c r="N6" s="106" t="s">
        <v>37</v>
      </c>
      <c r="O6" s="106" t="s">
        <v>46</v>
      </c>
      <c r="P6" s="106" t="s">
        <v>193</v>
      </c>
      <c r="Q6" s="106"/>
      <c r="R6" s="106"/>
      <c r="S6" s="106"/>
      <c r="T6" s="106" t="s">
        <v>37</v>
      </c>
      <c r="U6" s="106"/>
      <c r="V6" s="106"/>
      <c r="W6" s="106"/>
      <c r="X6" s="106" t="s">
        <v>193</v>
      </c>
      <c r="Y6" s="106"/>
      <c r="Z6" s="106" t="s">
        <v>193</v>
      </c>
      <c r="AA6" s="106" t="s">
        <v>193</v>
      </c>
      <c r="AB6" s="106"/>
      <c r="AC6" s="106"/>
      <c r="AD6" s="106" t="s">
        <v>35</v>
      </c>
      <c r="AE6" s="106"/>
      <c r="AF6" s="106" t="s">
        <v>45</v>
      </c>
      <c r="AG6" s="106" t="s">
        <v>193</v>
      </c>
      <c r="AH6" s="106"/>
      <c r="AI6" s="106"/>
      <c r="AJ6" s="106" t="s">
        <v>193</v>
      </c>
      <c r="AK6" s="106"/>
      <c r="AL6" s="106" t="s">
        <v>86</v>
      </c>
      <c r="AM6" s="106"/>
      <c r="AN6" s="106"/>
      <c r="AO6" s="106" t="s">
        <v>193</v>
      </c>
      <c r="AP6" s="106" t="s">
        <v>193</v>
      </c>
      <c r="AQ6" s="106" t="s">
        <v>339</v>
      </c>
      <c r="AR6" s="106"/>
      <c r="AS6" s="106" t="s">
        <v>46</v>
      </c>
      <c r="AT6" s="106"/>
      <c r="AU6" s="106" t="s">
        <v>193</v>
      </c>
      <c r="AV6" s="106" t="s">
        <v>193</v>
      </c>
      <c r="AW6" s="106"/>
      <c r="AX6" s="106" t="s">
        <v>86</v>
      </c>
      <c r="AY6" s="106" t="s">
        <v>46</v>
      </c>
      <c r="AZ6" s="106"/>
      <c r="BA6" s="106"/>
      <c r="BB6" s="106" t="s">
        <v>46</v>
      </c>
      <c r="BC6" s="106" t="s">
        <v>101</v>
      </c>
      <c r="BD6" s="106"/>
      <c r="BE6" s="106"/>
      <c r="BF6" s="106"/>
      <c r="BG6" s="106"/>
      <c r="BH6" s="106"/>
      <c r="BI6" s="106"/>
      <c r="BJ6" s="106" t="s">
        <v>193</v>
      </c>
      <c r="BK6" s="106" t="s">
        <v>193</v>
      </c>
      <c r="BL6" s="106" t="s">
        <v>193</v>
      </c>
      <c r="BM6" s="106" t="s">
        <v>190</v>
      </c>
      <c r="BN6" s="106" t="s">
        <v>45</v>
      </c>
      <c r="BO6" s="106" t="s">
        <v>86</v>
      </c>
      <c r="BP6" s="106" t="s">
        <v>193</v>
      </c>
      <c r="BQ6" s="106"/>
      <c r="BR6" s="106" t="s">
        <v>193</v>
      </c>
      <c r="BS6" s="106"/>
      <c r="BT6" s="106"/>
      <c r="BU6" s="106"/>
      <c r="BV6" s="106"/>
      <c r="BW6" s="106" t="s">
        <v>193</v>
      </c>
      <c r="BX6" s="106"/>
      <c r="BY6" s="106"/>
      <c r="BZ6" s="106" t="s">
        <v>193</v>
      </c>
      <c r="CA6" s="106" t="s">
        <v>46</v>
      </c>
      <c r="CB6" s="106" t="s">
        <v>101</v>
      </c>
      <c r="CC6" s="106" t="s">
        <v>193</v>
      </c>
      <c r="CD6" s="106"/>
      <c r="CE6" s="106" t="s">
        <v>46</v>
      </c>
      <c r="CF6" s="106"/>
      <c r="CG6" s="106" t="s">
        <v>190</v>
      </c>
      <c r="CH6" s="106"/>
      <c r="CI6" s="106"/>
      <c r="CJ6" s="106"/>
      <c r="CK6" s="106" t="s">
        <v>46</v>
      </c>
      <c r="CL6" s="106"/>
      <c r="CM6" s="106" t="s">
        <v>37</v>
      </c>
      <c r="CN6" s="106" t="s">
        <v>37</v>
      </c>
      <c r="CO6" s="106" t="s">
        <v>190</v>
      </c>
      <c r="CP6" s="106" t="s">
        <v>40</v>
      </c>
      <c r="CQ6" s="106"/>
      <c r="CR6" s="106" t="s">
        <v>45</v>
      </c>
      <c r="CS6" s="106"/>
      <c r="CT6" s="106" t="s">
        <v>46</v>
      </c>
      <c r="CU6" s="106" t="s">
        <v>193</v>
      </c>
      <c r="CV6" s="106"/>
      <c r="CW6" s="106" t="s">
        <v>190</v>
      </c>
      <c r="CX6" s="106"/>
      <c r="CY6" s="106" t="s">
        <v>193</v>
      </c>
      <c r="CZ6" s="106" t="s">
        <v>46</v>
      </c>
      <c r="DA6" s="106" t="s">
        <v>193</v>
      </c>
    </row>
    <row r="7" spans="1:105" ht="19.5" x14ac:dyDescent="0.35">
      <c r="A7" s="132" t="s">
        <v>16</v>
      </c>
      <c r="B7" s="133" t="s">
        <v>52</v>
      </c>
      <c r="C7" s="106"/>
      <c r="D7" s="106" t="s">
        <v>193</v>
      </c>
      <c r="E7" s="106"/>
      <c r="F7" s="106" t="s">
        <v>46</v>
      </c>
      <c r="G7" s="106"/>
      <c r="H7" s="106"/>
      <c r="I7" s="106" t="s">
        <v>52</v>
      </c>
      <c r="J7" s="106"/>
      <c r="K7" s="106"/>
      <c r="L7" s="106"/>
      <c r="M7" s="106"/>
      <c r="N7" s="106" t="s">
        <v>52</v>
      </c>
      <c r="O7" s="106" t="s">
        <v>193</v>
      </c>
      <c r="P7" s="106"/>
      <c r="Q7" s="106"/>
      <c r="R7" s="106"/>
      <c r="S7" s="106"/>
      <c r="T7" s="106" t="s">
        <v>35</v>
      </c>
      <c r="U7" s="106"/>
      <c r="V7" s="106"/>
      <c r="W7" s="106" t="s">
        <v>190</v>
      </c>
      <c r="X7" s="106"/>
      <c r="Y7" s="106"/>
      <c r="Z7" s="106"/>
      <c r="AA7" s="106"/>
      <c r="AB7" s="106" t="s">
        <v>40</v>
      </c>
      <c r="AC7" s="106"/>
      <c r="AD7" s="106"/>
      <c r="AE7" s="106" t="s">
        <v>338</v>
      </c>
      <c r="AF7" s="106"/>
      <c r="AG7" s="106"/>
      <c r="AH7" s="106" t="s">
        <v>33</v>
      </c>
      <c r="AI7" s="106" t="s">
        <v>193</v>
      </c>
      <c r="AJ7" s="106"/>
      <c r="AK7" s="106" t="s">
        <v>35</v>
      </c>
      <c r="AL7" s="106" t="s">
        <v>193</v>
      </c>
      <c r="AM7" s="106"/>
      <c r="AN7" s="106" t="s">
        <v>190</v>
      </c>
      <c r="AO7" s="106" t="s">
        <v>190</v>
      </c>
      <c r="AP7" s="106" t="s">
        <v>45</v>
      </c>
      <c r="AQ7" s="106"/>
      <c r="AR7" s="106"/>
      <c r="AS7" s="106" t="s">
        <v>52</v>
      </c>
      <c r="AT7" s="106"/>
      <c r="AU7" s="106"/>
      <c r="AV7" s="106"/>
      <c r="AW7" s="106"/>
      <c r="AX7" s="106" t="s">
        <v>193</v>
      </c>
      <c r="AY7" s="106"/>
      <c r="AZ7" s="106"/>
      <c r="BA7" s="106"/>
      <c r="BB7" s="106" t="s">
        <v>193</v>
      </c>
      <c r="BC7" s="106"/>
      <c r="BD7" s="106" t="s">
        <v>193</v>
      </c>
      <c r="BE7" s="106" t="s">
        <v>35</v>
      </c>
      <c r="BF7" s="106" t="s">
        <v>46</v>
      </c>
      <c r="BG7" s="106"/>
      <c r="BH7" s="106"/>
      <c r="BI7" s="106"/>
      <c r="BJ7" s="106"/>
      <c r="BK7" s="106"/>
      <c r="BL7" s="106" t="s">
        <v>33</v>
      </c>
      <c r="BM7" s="106"/>
      <c r="BN7" s="106"/>
      <c r="BO7" s="106"/>
      <c r="BP7" s="106"/>
      <c r="BQ7" s="106"/>
      <c r="BR7" s="106"/>
      <c r="BS7" s="106" t="s">
        <v>40</v>
      </c>
      <c r="BT7" s="106"/>
      <c r="BU7" s="106"/>
      <c r="BV7" s="106"/>
      <c r="BW7" s="106"/>
      <c r="BX7" s="106"/>
      <c r="BY7" s="106"/>
      <c r="BZ7" s="106"/>
      <c r="CA7" s="106" t="s">
        <v>193</v>
      </c>
      <c r="CB7" s="106" t="s">
        <v>52</v>
      </c>
      <c r="CC7" s="106"/>
      <c r="CD7" s="106"/>
      <c r="CE7" s="106"/>
      <c r="CF7" s="106" t="s">
        <v>86</v>
      </c>
      <c r="CG7" s="106"/>
      <c r="CH7" s="106"/>
      <c r="CI7" s="106"/>
      <c r="CJ7" s="106"/>
      <c r="CK7" s="106"/>
      <c r="CL7" s="106" t="s">
        <v>45</v>
      </c>
      <c r="CM7" s="106" t="s">
        <v>193</v>
      </c>
      <c r="CN7" s="106" t="s">
        <v>33</v>
      </c>
      <c r="CO7" s="106"/>
      <c r="CP7" s="106"/>
      <c r="CQ7" s="106" t="s">
        <v>35</v>
      </c>
      <c r="CR7" s="106" t="s">
        <v>52</v>
      </c>
      <c r="CS7" s="106" t="s">
        <v>193</v>
      </c>
      <c r="CT7" s="106"/>
      <c r="CU7" s="106"/>
      <c r="CV7" s="106"/>
      <c r="CW7" s="106"/>
      <c r="CX7" s="106" t="s">
        <v>193</v>
      </c>
      <c r="CY7" s="106"/>
      <c r="CZ7" s="106"/>
      <c r="DA7" s="106"/>
    </row>
    <row r="8" spans="1:105" ht="19.5" x14ac:dyDescent="0.35">
      <c r="A8" s="132" t="s">
        <v>17</v>
      </c>
      <c r="B8" s="133"/>
      <c r="C8" s="106" t="s">
        <v>209</v>
      </c>
      <c r="D8" s="106" t="s">
        <v>209</v>
      </c>
      <c r="E8" s="106"/>
      <c r="F8" s="106" t="s">
        <v>196</v>
      </c>
      <c r="G8" s="106"/>
      <c r="H8" s="106" t="s">
        <v>209</v>
      </c>
      <c r="I8" s="106" t="s">
        <v>209</v>
      </c>
      <c r="J8" s="106" t="s">
        <v>77</v>
      </c>
      <c r="K8" s="106" t="s">
        <v>209</v>
      </c>
      <c r="L8" s="106" t="s">
        <v>203</v>
      </c>
      <c r="M8" s="106"/>
      <c r="N8" s="106" t="s">
        <v>206</v>
      </c>
      <c r="O8" s="106"/>
      <c r="P8" s="106" t="s">
        <v>78</v>
      </c>
      <c r="Q8" s="106" t="s">
        <v>57</v>
      </c>
      <c r="R8" s="106"/>
      <c r="S8" s="106" t="s">
        <v>57</v>
      </c>
      <c r="T8" s="106"/>
      <c r="U8" s="106" t="s">
        <v>207</v>
      </c>
      <c r="V8" s="106"/>
      <c r="W8" s="106"/>
      <c r="X8" s="106" t="s">
        <v>78</v>
      </c>
      <c r="Y8" s="106" t="s">
        <v>60</v>
      </c>
      <c r="Z8" s="106" t="s">
        <v>78</v>
      </c>
      <c r="AA8" s="106" t="s">
        <v>60</v>
      </c>
      <c r="AB8" s="106" t="s">
        <v>206</v>
      </c>
      <c r="AC8" s="106" t="s">
        <v>181</v>
      </c>
      <c r="AD8" s="106" t="s">
        <v>181</v>
      </c>
      <c r="AE8" s="106" t="s">
        <v>181</v>
      </c>
      <c r="AF8" s="106" t="s">
        <v>200</v>
      </c>
      <c r="AG8" s="106" t="s">
        <v>78</v>
      </c>
      <c r="AH8" s="106"/>
      <c r="AI8" s="106"/>
      <c r="AJ8" s="106" t="s">
        <v>78</v>
      </c>
      <c r="AK8" s="106"/>
      <c r="AL8" s="106"/>
      <c r="AM8" s="106" t="s">
        <v>181</v>
      </c>
      <c r="AN8" s="106"/>
      <c r="AO8" s="106" t="s">
        <v>78</v>
      </c>
      <c r="AP8" s="106" t="s">
        <v>77</v>
      </c>
      <c r="AQ8" s="106" t="s">
        <v>209</v>
      </c>
      <c r="AR8" s="106" t="s">
        <v>94</v>
      </c>
      <c r="AS8" s="106" t="s">
        <v>78</v>
      </c>
      <c r="AT8" s="106" t="s">
        <v>203</v>
      </c>
      <c r="AU8" s="106"/>
      <c r="AV8" s="106" t="s">
        <v>209</v>
      </c>
      <c r="AW8" s="106" t="s">
        <v>78</v>
      </c>
      <c r="AX8" s="106" t="s">
        <v>181</v>
      </c>
      <c r="AY8" s="106" t="s">
        <v>203</v>
      </c>
      <c r="AZ8" s="106"/>
      <c r="BA8" s="106"/>
      <c r="BB8" s="106"/>
      <c r="BC8" s="106" t="s">
        <v>77</v>
      </c>
      <c r="BD8" s="106"/>
      <c r="BE8" s="106" t="s">
        <v>181</v>
      </c>
      <c r="BF8" s="106" t="s">
        <v>181</v>
      </c>
      <c r="BG8" s="106" t="s">
        <v>57</v>
      </c>
      <c r="BH8" s="106" t="s">
        <v>209</v>
      </c>
      <c r="BI8" s="106" t="s">
        <v>181</v>
      </c>
      <c r="BJ8" s="106"/>
      <c r="BK8" s="106"/>
      <c r="BL8" s="106" t="s">
        <v>57</v>
      </c>
      <c r="BM8" s="106" t="s">
        <v>77</v>
      </c>
      <c r="BN8" s="106" t="s">
        <v>181</v>
      </c>
      <c r="BO8" s="106" t="s">
        <v>209</v>
      </c>
      <c r="BP8" s="106" t="s">
        <v>209</v>
      </c>
      <c r="BQ8" s="106" t="s">
        <v>209</v>
      </c>
      <c r="BR8" s="106" t="s">
        <v>200</v>
      </c>
      <c r="BS8" s="106"/>
      <c r="BT8" s="106"/>
      <c r="BU8" s="106"/>
      <c r="BV8" s="106" t="s">
        <v>203</v>
      </c>
      <c r="BW8" s="106" t="s">
        <v>209</v>
      </c>
      <c r="BX8" s="106" t="s">
        <v>209</v>
      </c>
      <c r="BY8" s="106" t="s">
        <v>209</v>
      </c>
      <c r="BZ8" s="106" t="s">
        <v>209</v>
      </c>
      <c r="CA8" s="106" t="s">
        <v>203</v>
      </c>
      <c r="CB8" s="106" t="s">
        <v>200</v>
      </c>
      <c r="CC8" s="106" t="s">
        <v>203</v>
      </c>
      <c r="CD8" s="106" t="s">
        <v>209</v>
      </c>
      <c r="CE8" s="106" t="s">
        <v>181</v>
      </c>
      <c r="CF8" s="106"/>
      <c r="CG8" s="106" t="s">
        <v>78</v>
      </c>
      <c r="CH8" s="106" t="s">
        <v>78</v>
      </c>
      <c r="CI8" s="106" t="s">
        <v>209</v>
      </c>
      <c r="CJ8" s="106"/>
      <c r="CK8" s="106" t="s">
        <v>209</v>
      </c>
      <c r="CL8" s="106" t="s">
        <v>78</v>
      </c>
      <c r="CM8" s="106"/>
      <c r="CN8" s="106"/>
      <c r="CO8" s="106" t="s">
        <v>206</v>
      </c>
      <c r="CP8" s="106" t="s">
        <v>181</v>
      </c>
      <c r="CQ8" s="106" t="s">
        <v>203</v>
      </c>
      <c r="CR8" s="106"/>
      <c r="CS8" s="106" t="s">
        <v>78</v>
      </c>
      <c r="CT8" s="106" t="s">
        <v>209</v>
      </c>
      <c r="CU8" s="106" t="s">
        <v>209</v>
      </c>
      <c r="CV8" s="106" t="s">
        <v>209</v>
      </c>
      <c r="CW8" s="106" t="s">
        <v>209</v>
      </c>
      <c r="CX8" s="106" t="s">
        <v>209</v>
      </c>
      <c r="CY8" s="106"/>
      <c r="CZ8" s="106" t="s">
        <v>203</v>
      </c>
      <c r="DA8" s="106"/>
    </row>
    <row r="9" spans="1:105" ht="19.5" x14ac:dyDescent="0.35">
      <c r="A9" s="132" t="s">
        <v>18</v>
      </c>
      <c r="B9" s="133"/>
      <c r="C9" s="106"/>
      <c r="D9" s="106"/>
      <c r="E9" s="106" t="s">
        <v>196</v>
      </c>
      <c r="F9" s="106"/>
      <c r="G9" s="106" t="s">
        <v>57</v>
      </c>
      <c r="H9" s="106"/>
      <c r="I9" s="106" t="s">
        <v>78</v>
      </c>
      <c r="J9" s="106" t="s">
        <v>196</v>
      </c>
      <c r="K9" s="106" t="s">
        <v>181</v>
      </c>
      <c r="L9" s="106"/>
      <c r="M9" s="106" t="s">
        <v>204</v>
      </c>
      <c r="N9" s="106" t="s">
        <v>57</v>
      </c>
      <c r="O9" s="106" t="s">
        <v>200</v>
      </c>
      <c r="P9" s="106" t="s">
        <v>200</v>
      </c>
      <c r="Q9" s="106"/>
      <c r="R9" s="106" t="s">
        <v>57</v>
      </c>
      <c r="S9" s="106" t="s">
        <v>336</v>
      </c>
      <c r="T9" s="106"/>
      <c r="U9" s="106"/>
      <c r="V9" s="106" t="s">
        <v>57</v>
      </c>
      <c r="W9" s="106" t="s">
        <v>78</v>
      </c>
      <c r="X9" s="106" t="s">
        <v>209</v>
      </c>
      <c r="Y9" s="106"/>
      <c r="Z9" s="106" t="s">
        <v>57</v>
      </c>
      <c r="AA9" s="106" t="s">
        <v>57</v>
      </c>
      <c r="AB9" s="106"/>
      <c r="AC9" s="106"/>
      <c r="AD9" s="106" t="s">
        <v>60</v>
      </c>
      <c r="AE9" s="106" t="s">
        <v>209</v>
      </c>
      <c r="AF9" s="106" t="s">
        <v>336</v>
      </c>
      <c r="AG9" s="106"/>
      <c r="AH9" s="106" t="s">
        <v>77</v>
      </c>
      <c r="AI9" s="106" t="s">
        <v>57</v>
      </c>
      <c r="AJ9" s="106"/>
      <c r="AK9" s="106" t="s">
        <v>336</v>
      </c>
      <c r="AL9" s="106" t="s">
        <v>57</v>
      </c>
      <c r="AM9" s="106" t="s">
        <v>57</v>
      </c>
      <c r="AN9" s="106"/>
      <c r="AO9" s="106" t="s">
        <v>205</v>
      </c>
      <c r="AP9" s="106"/>
      <c r="AQ9" s="106" t="s">
        <v>336</v>
      </c>
      <c r="AR9" s="106" t="s">
        <v>57</v>
      </c>
      <c r="AS9" s="106" t="s">
        <v>196</v>
      </c>
      <c r="AT9" s="106" t="s">
        <v>78</v>
      </c>
      <c r="AU9" s="106"/>
      <c r="AV9" s="106" t="s">
        <v>57</v>
      </c>
      <c r="AW9" s="106" t="s">
        <v>57</v>
      </c>
      <c r="AX9" s="106"/>
      <c r="AY9" s="106"/>
      <c r="AZ9" s="106"/>
      <c r="BA9" s="106" t="s">
        <v>209</v>
      </c>
      <c r="BB9" s="106" t="s">
        <v>196</v>
      </c>
      <c r="BC9" s="106" t="s">
        <v>200</v>
      </c>
      <c r="BD9" s="106" t="s">
        <v>196</v>
      </c>
      <c r="BE9" s="106" t="s">
        <v>57</v>
      </c>
      <c r="BF9" s="106"/>
      <c r="BG9" s="106"/>
      <c r="BH9" s="106" t="s">
        <v>181</v>
      </c>
      <c r="BI9" s="106"/>
      <c r="BJ9" s="106" t="s">
        <v>57</v>
      </c>
      <c r="BK9" s="106" t="s">
        <v>336</v>
      </c>
      <c r="BL9" s="106"/>
      <c r="BM9" s="106" t="s">
        <v>196</v>
      </c>
      <c r="BN9" s="106"/>
      <c r="BO9" s="106"/>
      <c r="BP9" s="106" t="s">
        <v>181</v>
      </c>
      <c r="BQ9" s="106" t="s">
        <v>205</v>
      </c>
      <c r="BR9" s="106" t="s">
        <v>57</v>
      </c>
      <c r="BS9" s="106" t="s">
        <v>336</v>
      </c>
      <c r="BT9" s="106"/>
      <c r="BU9" s="106"/>
      <c r="BV9" s="106"/>
      <c r="BW9" s="106" t="s">
        <v>57</v>
      </c>
      <c r="BX9" s="106"/>
      <c r="BY9" s="106"/>
      <c r="BZ9" s="106" t="s">
        <v>181</v>
      </c>
      <c r="CA9" s="106"/>
      <c r="CB9" s="106" t="s">
        <v>206</v>
      </c>
      <c r="CC9" s="106" t="s">
        <v>181</v>
      </c>
      <c r="CD9" s="106" t="s">
        <v>336</v>
      </c>
      <c r="CE9" s="106" t="s">
        <v>205</v>
      </c>
      <c r="CF9" s="106" t="s">
        <v>205</v>
      </c>
      <c r="CG9" s="106"/>
      <c r="CH9" s="106" t="s">
        <v>205</v>
      </c>
      <c r="CI9" s="106"/>
      <c r="CJ9" s="106"/>
      <c r="CK9" s="106"/>
      <c r="CL9" s="106" t="s">
        <v>57</v>
      </c>
      <c r="CM9" s="106" t="s">
        <v>196</v>
      </c>
      <c r="CN9" s="106"/>
      <c r="CO9" s="106" t="s">
        <v>57</v>
      </c>
      <c r="CP9" s="106" t="s">
        <v>209</v>
      </c>
      <c r="CQ9" s="106" t="s">
        <v>75</v>
      </c>
      <c r="CR9" s="106" t="s">
        <v>78</v>
      </c>
      <c r="CS9" s="106" t="s">
        <v>205</v>
      </c>
      <c r="CT9" s="106" t="s">
        <v>196</v>
      </c>
      <c r="CU9" s="106" t="s">
        <v>196</v>
      </c>
      <c r="CV9" s="106"/>
      <c r="CW9" s="106"/>
      <c r="CX9" s="106" t="s">
        <v>196</v>
      </c>
      <c r="CY9" s="106"/>
      <c r="CZ9" s="106" t="s">
        <v>77</v>
      </c>
      <c r="DA9" s="106" t="s">
        <v>336</v>
      </c>
    </row>
    <row r="10" spans="1:105" ht="19.5" x14ac:dyDescent="0.35">
      <c r="A10" s="132" t="s">
        <v>19</v>
      </c>
      <c r="B10" s="133" t="s">
        <v>195</v>
      </c>
      <c r="C10" s="106"/>
      <c r="D10" s="106" t="s">
        <v>195</v>
      </c>
      <c r="E10" s="106"/>
      <c r="F10" s="106"/>
      <c r="G10" s="106"/>
      <c r="H10" s="106"/>
      <c r="I10" s="106"/>
      <c r="J10" s="106" t="s">
        <v>57</v>
      </c>
      <c r="K10" s="106"/>
      <c r="L10" s="106"/>
      <c r="M10" s="106"/>
      <c r="N10" s="106"/>
      <c r="O10" s="106"/>
      <c r="P10" s="106" t="s">
        <v>196</v>
      </c>
      <c r="Q10" s="106" t="s">
        <v>209</v>
      </c>
      <c r="R10" s="106" t="s">
        <v>209</v>
      </c>
      <c r="S10" s="106" t="s">
        <v>78</v>
      </c>
      <c r="T10" s="106" t="s">
        <v>60</v>
      </c>
      <c r="U10" s="106"/>
      <c r="V10" s="106" t="s">
        <v>204</v>
      </c>
      <c r="W10" s="106"/>
      <c r="X10" s="106"/>
      <c r="Y10" s="106" t="s">
        <v>78</v>
      </c>
      <c r="Z10" s="106"/>
      <c r="AA10" s="106"/>
      <c r="AB10" s="106" t="s">
        <v>336</v>
      </c>
      <c r="AC10" s="106" t="s">
        <v>209</v>
      </c>
      <c r="AD10" s="106" t="s">
        <v>196</v>
      </c>
      <c r="AE10" s="106" t="s">
        <v>196</v>
      </c>
      <c r="AF10" s="106"/>
      <c r="AG10" s="106" t="s">
        <v>209</v>
      </c>
      <c r="AH10" s="106" t="s">
        <v>57</v>
      </c>
      <c r="AI10" s="106"/>
      <c r="AJ10" s="106"/>
      <c r="AK10" s="106"/>
      <c r="AL10" s="106"/>
      <c r="AM10" s="106"/>
      <c r="AN10" s="106" t="s">
        <v>203</v>
      </c>
      <c r="AO10" s="106"/>
      <c r="AP10" s="106" t="s">
        <v>196</v>
      </c>
      <c r="AQ10" s="106"/>
      <c r="AR10" s="106"/>
      <c r="AS10" s="106"/>
      <c r="AT10" s="106"/>
      <c r="AU10" s="106"/>
      <c r="AV10" s="106"/>
      <c r="AW10" s="106" t="s">
        <v>204</v>
      </c>
      <c r="AX10" s="106" t="s">
        <v>209</v>
      </c>
      <c r="AY10" s="106" t="s">
        <v>209</v>
      </c>
      <c r="AZ10" s="106" t="s">
        <v>57</v>
      </c>
      <c r="BA10" s="106" t="s">
        <v>181</v>
      </c>
      <c r="BB10" s="106"/>
      <c r="BC10" s="106"/>
      <c r="BD10" s="106" t="s">
        <v>77</v>
      </c>
      <c r="BE10" s="106"/>
      <c r="BF10" s="106" t="s">
        <v>209</v>
      </c>
      <c r="BG10" s="106" t="s">
        <v>209</v>
      </c>
      <c r="BH10" s="106"/>
      <c r="BI10" s="106"/>
      <c r="BJ10" s="106"/>
      <c r="BK10" s="106" t="s">
        <v>57</v>
      </c>
      <c r="BL10" s="106" t="s">
        <v>205</v>
      </c>
      <c r="BM10" s="106"/>
      <c r="BN10" s="106" t="s">
        <v>209</v>
      </c>
      <c r="BO10" s="106"/>
      <c r="BP10" s="106"/>
      <c r="BQ10" s="106"/>
      <c r="BR10" s="106" t="s">
        <v>78</v>
      </c>
      <c r="BS10" s="106" t="s">
        <v>78</v>
      </c>
      <c r="BT10" s="106"/>
      <c r="BU10" s="106"/>
      <c r="BV10" s="106"/>
      <c r="BW10" s="106"/>
      <c r="BX10" s="106" t="s">
        <v>196</v>
      </c>
      <c r="BY10" s="106" t="s">
        <v>196</v>
      </c>
      <c r="BZ10" s="106"/>
      <c r="CA10" s="106" t="s">
        <v>207</v>
      </c>
      <c r="CB10" s="106"/>
      <c r="CC10" s="106"/>
      <c r="CD10" s="106" t="s">
        <v>57</v>
      </c>
      <c r="CE10" s="106" t="s">
        <v>204</v>
      </c>
      <c r="CF10" s="106" t="s">
        <v>57</v>
      </c>
      <c r="CG10" s="106"/>
      <c r="CH10" s="106"/>
      <c r="CI10" s="106" t="s">
        <v>57</v>
      </c>
      <c r="CJ10" s="106"/>
      <c r="CK10" s="106"/>
      <c r="CL10" s="106"/>
      <c r="CM10" s="106" t="s">
        <v>94</v>
      </c>
      <c r="CN10" s="106"/>
      <c r="CO10" s="106" t="s">
        <v>195</v>
      </c>
      <c r="CP10" s="106"/>
      <c r="CQ10" s="106"/>
      <c r="CR10" s="106"/>
      <c r="CS10" s="106"/>
      <c r="CT10" s="106" t="s">
        <v>200</v>
      </c>
      <c r="CU10" s="106"/>
      <c r="CV10" s="106"/>
      <c r="CW10" s="106"/>
      <c r="CX10" s="106"/>
      <c r="CY10" s="106"/>
      <c r="CZ10" s="106" t="s">
        <v>196</v>
      </c>
      <c r="DA10" s="106" t="s">
        <v>78</v>
      </c>
    </row>
    <row r="11" spans="1:105" ht="19.5" x14ac:dyDescent="0.35">
      <c r="A11" s="132" t="s">
        <v>20</v>
      </c>
      <c r="B11" s="133"/>
      <c r="C11" s="106"/>
      <c r="D11" s="106"/>
      <c r="E11" s="106" t="s">
        <v>224</v>
      </c>
      <c r="F11" s="106"/>
      <c r="G11" s="106" t="s">
        <v>88</v>
      </c>
      <c r="H11" s="106"/>
      <c r="I11" s="106"/>
      <c r="J11" s="106" t="s">
        <v>224</v>
      </c>
      <c r="K11" s="106"/>
      <c r="L11" s="106" t="s">
        <v>224</v>
      </c>
      <c r="M11" s="106"/>
      <c r="N11" s="106" t="s">
        <v>184</v>
      </c>
      <c r="O11" s="106" t="s">
        <v>184</v>
      </c>
      <c r="P11" s="106"/>
      <c r="Q11" s="106"/>
      <c r="R11" s="106" t="s">
        <v>71</v>
      </c>
      <c r="S11" s="106" t="s">
        <v>71</v>
      </c>
      <c r="T11" s="106" t="s">
        <v>71</v>
      </c>
      <c r="U11" s="106"/>
      <c r="V11" s="106" t="s">
        <v>184</v>
      </c>
      <c r="W11" s="106"/>
      <c r="X11" s="106" t="s">
        <v>228</v>
      </c>
      <c r="Y11" s="106"/>
      <c r="Z11" s="106"/>
      <c r="AA11" s="106" t="s">
        <v>184</v>
      </c>
      <c r="AB11" s="106"/>
      <c r="AC11" s="106"/>
      <c r="AD11" s="106"/>
      <c r="AE11" s="106"/>
      <c r="AF11" s="106"/>
      <c r="AG11" s="106"/>
      <c r="AH11" s="106"/>
      <c r="AI11" s="106"/>
      <c r="AJ11" s="106"/>
      <c r="AK11" s="106" t="s">
        <v>88</v>
      </c>
      <c r="AL11" s="106" t="s">
        <v>184</v>
      </c>
      <c r="AM11" s="106" t="s">
        <v>228</v>
      </c>
      <c r="AN11" s="106" t="s">
        <v>184</v>
      </c>
      <c r="AO11" s="106" t="s">
        <v>184</v>
      </c>
      <c r="AP11" s="106"/>
      <c r="AQ11" s="106"/>
      <c r="AR11" s="106" t="s">
        <v>88</v>
      </c>
      <c r="AS11" s="106"/>
      <c r="AT11" s="106" t="s">
        <v>88</v>
      </c>
      <c r="AU11" s="106"/>
      <c r="AV11" s="106"/>
      <c r="AW11" s="106"/>
      <c r="AX11" s="106"/>
      <c r="AY11" s="106" t="s">
        <v>228</v>
      </c>
      <c r="AZ11" s="106"/>
      <c r="BA11" s="106"/>
      <c r="BB11" s="106"/>
      <c r="BC11" s="106"/>
      <c r="BD11" s="106"/>
      <c r="BE11" s="106"/>
      <c r="BF11" s="106" t="s">
        <v>184</v>
      </c>
      <c r="BG11" s="106" t="s">
        <v>88</v>
      </c>
      <c r="BH11" s="106"/>
      <c r="BI11" s="106"/>
      <c r="BJ11" s="106" t="s">
        <v>88</v>
      </c>
      <c r="BK11" s="106" t="s">
        <v>88</v>
      </c>
      <c r="BL11" s="106"/>
      <c r="BM11" s="106"/>
      <c r="BN11" s="106"/>
      <c r="BO11" s="106"/>
      <c r="BP11" s="106"/>
      <c r="BQ11" s="106"/>
      <c r="BR11" s="106"/>
      <c r="BS11" s="106"/>
      <c r="BT11" s="106" t="s">
        <v>88</v>
      </c>
      <c r="BU11" s="106" t="s">
        <v>88</v>
      </c>
      <c r="BV11" s="106"/>
      <c r="BW11" s="106"/>
      <c r="BX11" s="106" t="s">
        <v>97</v>
      </c>
      <c r="BY11" s="106"/>
      <c r="BZ11" s="106"/>
      <c r="CA11" s="106" t="s">
        <v>88</v>
      </c>
      <c r="CB11" s="106"/>
      <c r="CC11" s="106"/>
      <c r="CD11" s="106"/>
      <c r="CE11" s="106" t="s">
        <v>88</v>
      </c>
      <c r="CF11" s="106"/>
      <c r="CG11" s="106"/>
      <c r="CH11" s="106" t="s">
        <v>88</v>
      </c>
      <c r="CI11" s="106" t="s">
        <v>224</v>
      </c>
      <c r="CJ11" s="106" t="s">
        <v>224</v>
      </c>
      <c r="CK11" s="106" t="s">
        <v>214</v>
      </c>
      <c r="CL11" s="106"/>
      <c r="CM11" s="106" t="s">
        <v>224</v>
      </c>
      <c r="CN11" s="106" t="s">
        <v>182</v>
      </c>
      <c r="CO11" s="106"/>
      <c r="CP11" s="106"/>
      <c r="CQ11" s="106" t="s">
        <v>88</v>
      </c>
      <c r="CR11" s="106"/>
      <c r="CS11" s="106" t="s">
        <v>184</v>
      </c>
      <c r="CT11" s="106"/>
      <c r="CU11" s="106"/>
      <c r="CV11" s="106"/>
      <c r="CW11" s="106"/>
      <c r="CX11" s="106" t="s">
        <v>88</v>
      </c>
      <c r="CY11" s="106"/>
      <c r="CZ11" s="106" t="s">
        <v>88</v>
      </c>
      <c r="DA11" s="106"/>
    </row>
    <row r="12" spans="1:105" ht="19.5" x14ac:dyDescent="0.35">
      <c r="A12" s="132" t="s">
        <v>21</v>
      </c>
      <c r="B12" s="133" t="s">
        <v>228</v>
      </c>
      <c r="C12" s="106" t="s">
        <v>228</v>
      </c>
      <c r="D12" s="106" t="s">
        <v>228</v>
      </c>
      <c r="E12" s="106" t="s">
        <v>231</v>
      </c>
      <c r="F12" s="106" t="s">
        <v>228</v>
      </c>
      <c r="G12" s="106" t="s">
        <v>184</v>
      </c>
      <c r="H12" s="106" t="s">
        <v>215</v>
      </c>
      <c r="I12" s="106" t="s">
        <v>231</v>
      </c>
      <c r="J12" s="106"/>
      <c r="K12" s="106"/>
      <c r="L12" s="106" t="s">
        <v>228</v>
      </c>
      <c r="M12" s="106"/>
      <c r="N12" s="106" t="s">
        <v>217</v>
      </c>
      <c r="O12" s="106" t="s">
        <v>224</v>
      </c>
      <c r="P12" s="106" t="s">
        <v>228</v>
      </c>
      <c r="Q12" s="106"/>
      <c r="R12" s="106" t="s">
        <v>222</v>
      </c>
      <c r="S12" s="106" t="s">
        <v>184</v>
      </c>
      <c r="T12" s="106"/>
      <c r="U12" s="106" t="s">
        <v>53</v>
      </c>
      <c r="V12" s="106" t="s">
        <v>53</v>
      </c>
      <c r="W12" s="106"/>
      <c r="X12" s="106" t="s">
        <v>88</v>
      </c>
      <c r="Y12" s="106"/>
      <c r="Z12" s="106" t="s">
        <v>184</v>
      </c>
      <c r="AA12" s="106" t="s">
        <v>228</v>
      </c>
      <c r="AB12" s="106" t="s">
        <v>224</v>
      </c>
      <c r="AC12" s="106" t="s">
        <v>228</v>
      </c>
      <c r="AD12" s="106" t="s">
        <v>228</v>
      </c>
      <c r="AE12" s="106"/>
      <c r="AF12" s="106"/>
      <c r="AG12" s="106" t="s">
        <v>228</v>
      </c>
      <c r="AH12" s="106" t="s">
        <v>219</v>
      </c>
      <c r="AI12" s="106" t="s">
        <v>231</v>
      </c>
      <c r="AJ12" s="106" t="s">
        <v>224</v>
      </c>
      <c r="AK12" s="106" t="s">
        <v>228</v>
      </c>
      <c r="AL12" s="106" t="s">
        <v>224</v>
      </c>
      <c r="AM12" s="106" t="s">
        <v>219</v>
      </c>
      <c r="AN12" s="106" t="s">
        <v>217</v>
      </c>
      <c r="AO12" s="106"/>
      <c r="AP12" s="106" t="s">
        <v>231</v>
      </c>
      <c r="AQ12" s="106"/>
      <c r="AR12" s="106" t="s">
        <v>219</v>
      </c>
      <c r="AS12" s="106" t="s">
        <v>97</v>
      </c>
      <c r="AT12" s="106" t="s">
        <v>53</v>
      </c>
      <c r="AU12" s="106"/>
      <c r="AV12" s="106" t="s">
        <v>231</v>
      </c>
      <c r="AW12" s="106" t="s">
        <v>184</v>
      </c>
      <c r="AX12" s="106" t="s">
        <v>228</v>
      </c>
      <c r="AY12" s="106" t="s">
        <v>219</v>
      </c>
      <c r="AZ12" s="106" t="s">
        <v>224</v>
      </c>
      <c r="BA12" s="106" t="s">
        <v>228</v>
      </c>
      <c r="BB12" s="106"/>
      <c r="BC12" s="106"/>
      <c r="BD12" s="106"/>
      <c r="BE12" s="106" t="s">
        <v>219</v>
      </c>
      <c r="BF12" s="106"/>
      <c r="BG12" s="106" t="s">
        <v>224</v>
      </c>
      <c r="BH12" s="106"/>
      <c r="BI12" s="106" t="s">
        <v>228</v>
      </c>
      <c r="BJ12" s="106" t="s">
        <v>219</v>
      </c>
      <c r="BK12" s="106" t="s">
        <v>97</v>
      </c>
      <c r="BL12" s="106" t="s">
        <v>231</v>
      </c>
      <c r="BM12" s="106" t="s">
        <v>228</v>
      </c>
      <c r="BN12" s="106" t="s">
        <v>228</v>
      </c>
      <c r="BO12" s="106" t="s">
        <v>53</v>
      </c>
      <c r="BP12" s="106" t="s">
        <v>219</v>
      </c>
      <c r="BQ12" s="106" t="s">
        <v>228</v>
      </c>
      <c r="BR12" s="106"/>
      <c r="BS12" s="106"/>
      <c r="BT12" s="106" t="s">
        <v>228</v>
      </c>
      <c r="BU12" s="106"/>
      <c r="BV12" s="106" t="s">
        <v>97</v>
      </c>
      <c r="BW12" s="106"/>
      <c r="BX12" s="106"/>
      <c r="BY12" s="106"/>
      <c r="BZ12" s="106" t="s">
        <v>219</v>
      </c>
      <c r="CA12" s="106" t="s">
        <v>53</v>
      </c>
      <c r="CB12" s="106"/>
      <c r="CC12" s="106" t="s">
        <v>219</v>
      </c>
      <c r="CD12" s="106"/>
      <c r="CE12" s="106"/>
      <c r="CF12" s="106" t="s">
        <v>228</v>
      </c>
      <c r="CG12" s="106" t="s">
        <v>219</v>
      </c>
      <c r="CH12" s="106"/>
      <c r="CI12" s="106" t="s">
        <v>228</v>
      </c>
      <c r="CJ12" s="106"/>
      <c r="CK12" s="106" t="s">
        <v>219</v>
      </c>
      <c r="CL12" s="106" t="s">
        <v>219</v>
      </c>
      <c r="CM12" s="106"/>
      <c r="CN12" s="106" t="s">
        <v>228</v>
      </c>
      <c r="CO12" s="106" t="s">
        <v>231</v>
      </c>
      <c r="CP12" s="106" t="s">
        <v>228</v>
      </c>
      <c r="CQ12" s="106" t="s">
        <v>53</v>
      </c>
      <c r="CR12" s="106" t="s">
        <v>231</v>
      </c>
      <c r="CS12" s="106"/>
      <c r="CT12" s="106" t="s">
        <v>228</v>
      </c>
      <c r="CU12" s="106" t="s">
        <v>97</v>
      </c>
      <c r="CV12" s="106"/>
      <c r="CW12" s="106" t="s">
        <v>228</v>
      </c>
      <c r="CX12" s="106" t="s">
        <v>228</v>
      </c>
      <c r="CY12" s="106" t="s">
        <v>97</v>
      </c>
      <c r="CZ12" s="106" t="s">
        <v>228</v>
      </c>
      <c r="DA12" s="106"/>
    </row>
    <row r="13" spans="1:105" ht="19.5" x14ac:dyDescent="0.35">
      <c r="A13" s="132" t="s">
        <v>22</v>
      </c>
      <c r="B13" s="133"/>
      <c r="C13" s="106" t="s">
        <v>231</v>
      </c>
      <c r="D13" s="106" t="s">
        <v>88</v>
      </c>
      <c r="E13" s="106" t="s">
        <v>97</v>
      </c>
      <c r="F13" s="106" t="s">
        <v>231</v>
      </c>
      <c r="G13" s="106" t="s">
        <v>97</v>
      </c>
      <c r="H13" s="106" t="s">
        <v>182</v>
      </c>
      <c r="I13" s="106"/>
      <c r="J13" s="106"/>
      <c r="K13" s="106" t="s">
        <v>182</v>
      </c>
      <c r="L13" s="106"/>
      <c r="M13" s="106" t="s">
        <v>182</v>
      </c>
      <c r="N13" s="106" t="s">
        <v>53</v>
      </c>
      <c r="O13" s="106"/>
      <c r="P13" s="106" t="s">
        <v>231</v>
      </c>
      <c r="Q13" s="106"/>
      <c r="R13" s="106" t="s">
        <v>182</v>
      </c>
      <c r="S13" s="106" t="s">
        <v>182</v>
      </c>
      <c r="T13" s="106"/>
      <c r="U13" s="106" t="s">
        <v>224</v>
      </c>
      <c r="V13" s="106" t="s">
        <v>182</v>
      </c>
      <c r="W13" s="106"/>
      <c r="X13" s="106" t="s">
        <v>231</v>
      </c>
      <c r="Y13" s="106" t="s">
        <v>88</v>
      </c>
      <c r="Z13" s="106" t="s">
        <v>224</v>
      </c>
      <c r="AA13" s="106" t="s">
        <v>182</v>
      </c>
      <c r="AB13" s="106"/>
      <c r="AC13" s="106" t="s">
        <v>97</v>
      </c>
      <c r="AD13" s="106"/>
      <c r="AE13" s="106" t="s">
        <v>88</v>
      </c>
      <c r="AF13" s="106" t="s">
        <v>231</v>
      </c>
      <c r="AG13" s="106" t="s">
        <v>182</v>
      </c>
      <c r="AH13" s="106" t="s">
        <v>97</v>
      </c>
      <c r="AI13" s="106"/>
      <c r="AJ13" s="106" t="s">
        <v>231</v>
      </c>
      <c r="AK13" s="106"/>
      <c r="AL13" s="106" t="s">
        <v>182</v>
      </c>
      <c r="AM13" s="106" t="s">
        <v>97</v>
      </c>
      <c r="AN13" s="106" t="s">
        <v>182</v>
      </c>
      <c r="AO13" s="106" t="s">
        <v>53</v>
      </c>
      <c r="AP13" s="106" t="s">
        <v>229</v>
      </c>
      <c r="AQ13" s="106" t="s">
        <v>97</v>
      </c>
      <c r="AR13" s="106"/>
      <c r="AS13" s="106"/>
      <c r="AT13" s="106" t="s">
        <v>184</v>
      </c>
      <c r="AU13" s="106" t="s">
        <v>182</v>
      </c>
      <c r="AV13" s="106"/>
      <c r="AW13" s="106" t="s">
        <v>182</v>
      </c>
      <c r="AX13" s="106"/>
      <c r="AY13" s="106" t="s">
        <v>231</v>
      </c>
      <c r="AZ13" s="106"/>
      <c r="BA13" s="106" t="s">
        <v>88</v>
      </c>
      <c r="BB13" s="106" t="s">
        <v>219</v>
      </c>
      <c r="BC13" s="106" t="s">
        <v>219</v>
      </c>
      <c r="BD13" s="106" t="s">
        <v>88</v>
      </c>
      <c r="BE13" s="106" t="s">
        <v>49</v>
      </c>
      <c r="BF13" s="106" t="s">
        <v>182</v>
      </c>
      <c r="BG13" s="106" t="s">
        <v>184</v>
      </c>
      <c r="BH13" s="106" t="s">
        <v>219</v>
      </c>
      <c r="BI13" s="106" t="s">
        <v>97</v>
      </c>
      <c r="BJ13" s="106" t="s">
        <v>97</v>
      </c>
      <c r="BK13" s="106" t="s">
        <v>182</v>
      </c>
      <c r="BL13" s="106" t="s">
        <v>97</v>
      </c>
      <c r="BM13" s="106" t="s">
        <v>229</v>
      </c>
      <c r="BN13" s="106" t="s">
        <v>231</v>
      </c>
      <c r="BO13" s="106" t="s">
        <v>229</v>
      </c>
      <c r="BP13" s="106" t="s">
        <v>182</v>
      </c>
      <c r="BQ13" s="106" t="s">
        <v>88</v>
      </c>
      <c r="BR13" s="106"/>
      <c r="BS13" s="106" t="s">
        <v>219</v>
      </c>
      <c r="BT13" s="106"/>
      <c r="BU13" s="106"/>
      <c r="BV13" s="106"/>
      <c r="BW13" s="106" t="s">
        <v>182</v>
      </c>
      <c r="BX13" s="106" t="s">
        <v>231</v>
      </c>
      <c r="BY13" s="106" t="s">
        <v>97</v>
      </c>
      <c r="BZ13" s="106"/>
      <c r="CA13" s="106" t="s">
        <v>182</v>
      </c>
      <c r="CB13" s="106" t="s">
        <v>88</v>
      </c>
      <c r="CC13" s="106"/>
      <c r="CD13" s="106" t="s">
        <v>182</v>
      </c>
      <c r="CE13" s="106"/>
      <c r="CF13" s="106" t="s">
        <v>53</v>
      </c>
      <c r="CG13" s="106" t="s">
        <v>224</v>
      </c>
      <c r="CH13" s="106" t="s">
        <v>231</v>
      </c>
      <c r="CI13" s="106" t="s">
        <v>219</v>
      </c>
      <c r="CJ13" s="106" t="s">
        <v>217</v>
      </c>
      <c r="CK13" s="106" t="s">
        <v>228</v>
      </c>
      <c r="CL13" s="106" t="s">
        <v>228</v>
      </c>
      <c r="CM13" s="106"/>
      <c r="CN13" s="106" t="s">
        <v>224</v>
      </c>
      <c r="CO13" s="106" t="s">
        <v>219</v>
      </c>
      <c r="CP13" s="106" t="s">
        <v>182</v>
      </c>
      <c r="CQ13" s="106" t="s">
        <v>229</v>
      </c>
      <c r="CR13" s="106" t="s">
        <v>224</v>
      </c>
      <c r="CS13" s="106" t="s">
        <v>88</v>
      </c>
      <c r="CT13" s="106"/>
      <c r="CU13" s="106"/>
      <c r="CV13" s="106" t="s">
        <v>97</v>
      </c>
      <c r="CW13" s="106" t="s">
        <v>231</v>
      </c>
      <c r="CX13" s="106"/>
      <c r="CY13" s="106" t="s">
        <v>182</v>
      </c>
      <c r="CZ13" s="106"/>
      <c r="DA13" s="106"/>
    </row>
    <row r="14" spans="1:105" ht="19.5" x14ac:dyDescent="0.35">
      <c r="A14" s="132" t="s">
        <v>23</v>
      </c>
      <c r="B14" s="133" t="s">
        <v>259</v>
      </c>
      <c r="C14" s="106" t="s">
        <v>258</v>
      </c>
      <c r="D14" s="106" t="s">
        <v>260</v>
      </c>
      <c r="E14" s="106" t="s">
        <v>258</v>
      </c>
      <c r="F14" s="106" t="s">
        <v>258</v>
      </c>
      <c r="G14" s="106" t="s">
        <v>258</v>
      </c>
      <c r="H14" s="106" t="s">
        <v>258</v>
      </c>
      <c r="I14" s="106"/>
      <c r="J14" s="106" t="s">
        <v>247</v>
      </c>
      <c r="K14" s="106"/>
      <c r="L14" s="106" t="s">
        <v>258</v>
      </c>
      <c r="M14" s="106"/>
      <c r="N14" s="106" t="s">
        <v>258</v>
      </c>
      <c r="O14" s="106" t="s">
        <v>259</v>
      </c>
      <c r="P14" s="106" t="s">
        <v>258</v>
      </c>
      <c r="Q14" s="106" t="s">
        <v>249</v>
      </c>
      <c r="R14" s="106" t="s">
        <v>249</v>
      </c>
      <c r="S14" s="106" t="s">
        <v>258</v>
      </c>
      <c r="T14" s="106"/>
      <c r="U14" s="106"/>
      <c r="V14" s="106"/>
      <c r="W14" s="106"/>
      <c r="X14" s="106" t="s">
        <v>260</v>
      </c>
      <c r="Y14" s="106"/>
      <c r="Z14" s="106"/>
      <c r="AA14" s="106"/>
      <c r="AB14" s="106"/>
      <c r="AC14" s="106" t="s">
        <v>249</v>
      </c>
      <c r="AD14" s="106"/>
      <c r="AE14" s="106"/>
      <c r="AF14" s="106"/>
      <c r="AG14" s="106" t="s">
        <v>258</v>
      </c>
      <c r="AH14" s="106"/>
      <c r="AI14" s="106" t="s">
        <v>258</v>
      </c>
      <c r="AJ14" s="106" t="s">
        <v>247</v>
      </c>
      <c r="AK14" s="106" t="s">
        <v>249</v>
      </c>
      <c r="AL14" s="106" t="s">
        <v>258</v>
      </c>
      <c r="AM14" s="106" t="s">
        <v>249</v>
      </c>
      <c r="AN14" s="106"/>
      <c r="AO14" s="106"/>
      <c r="AP14" s="106" t="s">
        <v>258</v>
      </c>
      <c r="AQ14" s="106"/>
      <c r="AR14" s="106"/>
      <c r="AS14" s="106" t="s">
        <v>258</v>
      </c>
      <c r="AT14" s="106"/>
      <c r="AU14" s="106"/>
      <c r="AV14" s="106" t="s">
        <v>258</v>
      </c>
      <c r="AW14" s="106"/>
      <c r="AX14" s="106" t="s">
        <v>249</v>
      </c>
      <c r="AY14" s="106" t="s">
        <v>249</v>
      </c>
      <c r="AZ14" s="106"/>
      <c r="BA14" s="106"/>
      <c r="BB14" s="106" t="s">
        <v>258</v>
      </c>
      <c r="BC14" s="106"/>
      <c r="BD14" s="106" t="s">
        <v>251</v>
      </c>
      <c r="BE14" s="106" t="s">
        <v>258</v>
      </c>
      <c r="BF14" s="106"/>
      <c r="BG14" s="106" t="s">
        <v>258</v>
      </c>
      <c r="BH14" s="106" t="s">
        <v>258</v>
      </c>
      <c r="BI14" s="106"/>
      <c r="BJ14" s="106" t="s">
        <v>260</v>
      </c>
      <c r="BK14" s="106" t="s">
        <v>258</v>
      </c>
      <c r="BL14" s="106" t="s">
        <v>258</v>
      </c>
      <c r="BM14" s="106"/>
      <c r="BN14" s="106" t="s">
        <v>258</v>
      </c>
      <c r="BO14" s="106"/>
      <c r="BP14" s="106"/>
      <c r="BQ14" s="106" t="s">
        <v>249</v>
      </c>
      <c r="BR14" s="106" t="s">
        <v>258</v>
      </c>
      <c r="BS14" s="106"/>
      <c r="BT14" s="106" t="s">
        <v>249</v>
      </c>
      <c r="BU14" s="106" t="s">
        <v>247</v>
      </c>
      <c r="BV14" s="106" t="s">
        <v>249</v>
      </c>
      <c r="BW14" s="106" t="s">
        <v>249</v>
      </c>
      <c r="BX14" s="106" t="s">
        <v>260</v>
      </c>
      <c r="BY14" s="106"/>
      <c r="BZ14" s="106" t="s">
        <v>258</v>
      </c>
      <c r="CA14" s="106"/>
      <c r="CB14" s="106" t="s">
        <v>249</v>
      </c>
      <c r="CC14" s="106"/>
      <c r="CD14" s="106" t="s">
        <v>258</v>
      </c>
      <c r="CE14" s="106" t="s">
        <v>258</v>
      </c>
      <c r="CF14" s="106" t="s">
        <v>258</v>
      </c>
      <c r="CG14" s="106" t="s">
        <v>258</v>
      </c>
      <c r="CH14" s="106" t="s">
        <v>258</v>
      </c>
      <c r="CI14" s="106" t="s">
        <v>258</v>
      </c>
      <c r="CJ14" s="106"/>
      <c r="CK14" s="106" t="s">
        <v>247</v>
      </c>
      <c r="CL14" s="106"/>
      <c r="CM14" s="106" t="s">
        <v>258</v>
      </c>
      <c r="CN14" s="106" t="s">
        <v>258</v>
      </c>
      <c r="CO14" s="106" t="s">
        <v>258</v>
      </c>
      <c r="CP14" s="106"/>
      <c r="CQ14" s="106"/>
      <c r="CR14" s="106" t="s">
        <v>258</v>
      </c>
      <c r="CS14" s="106" t="s">
        <v>258</v>
      </c>
      <c r="CT14" s="106" t="s">
        <v>258</v>
      </c>
      <c r="CU14" s="106"/>
      <c r="CV14" s="106"/>
      <c r="CW14" s="106" t="s">
        <v>258</v>
      </c>
      <c r="CX14" s="106"/>
      <c r="CY14" s="106" t="s">
        <v>251</v>
      </c>
      <c r="CZ14" s="106" t="s">
        <v>249</v>
      </c>
      <c r="DA14" s="106"/>
    </row>
    <row r="15" spans="1:105" ht="19.5" x14ac:dyDescent="0.35">
      <c r="A15" s="132" t="s">
        <v>24</v>
      </c>
      <c r="B15" s="133"/>
      <c r="C15" s="106" t="s">
        <v>260</v>
      </c>
      <c r="D15" s="106" t="s">
        <v>262</v>
      </c>
      <c r="E15" s="106" t="s">
        <v>260</v>
      </c>
      <c r="F15" s="106"/>
      <c r="G15" s="106" t="s">
        <v>251</v>
      </c>
      <c r="H15" s="106" t="s">
        <v>251</v>
      </c>
      <c r="I15" s="106" t="s">
        <v>247</v>
      </c>
      <c r="J15" s="106" t="s">
        <v>260</v>
      </c>
      <c r="K15" s="106" t="s">
        <v>260</v>
      </c>
      <c r="L15" s="106" t="s">
        <v>247</v>
      </c>
      <c r="M15" s="106" t="s">
        <v>247</v>
      </c>
      <c r="N15" s="106" t="s">
        <v>247</v>
      </c>
      <c r="O15" s="106" t="s">
        <v>260</v>
      </c>
      <c r="P15" s="106" t="s">
        <v>247</v>
      </c>
      <c r="Q15" s="106"/>
      <c r="R15" s="106" t="s">
        <v>247</v>
      </c>
      <c r="S15" s="106" t="s">
        <v>247</v>
      </c>
      <c r="T15" s="106"/>
      <c r="U15" s="106" t="s">
        <v>258</v>
      </c>
      <c r="V15" s="106"/>
      <c r="W15" s="106"/>
      <c r="X15" s="106"/>
      <c r="Y15" s="106"/>
      <c r="Z15" s="106" t="s">
        <v>251</v>
      </c>
      <c r="AA15" s="106" t="s">
        <v>100</v>
      </c>
      <c r="AB15" s="106" t="s">
        <v>100</v>
      </c>
      <c r="AC15" s="106"/>
      <c r="AD15" s="106" t="s">
        <v>260</v>
      </c>
      <c r="AE15" s="106" t="s">
        <v>260</v>
      </c>
      <c r="AF15" s="106" t="s">
        <v>260</v>
      </c>
      <c r="AG15" s="106"/>
      <c r="AH15" s="106"/>
      <c r="AI15" s="106" t="s">
        <v>247</v>
      </c>
      <c r="AJ15" s="106" t="s">
        <v>251</v>
      </c>
      <c r="AK15" s="106" t="s">
        <v>251</v>
      </c>
      <c r="AL15" s="106" t="s">
        <v>249</v>
      </c>
      <c r="AM15" s="106" t="s">
        <v>262</v>
      </c>
      <c r="AN15" s="106" t="s">
        <v>260</v>
      </c>
      <c r="AO15" s="106" t="s">
        <v>247</v>
      </c>
      <c r="AP15" s="106"/>
      <c r="AQ15" s="106" t="s">
        <v>247</v>
      </c>
      <c r="AR15" s="106" t="s">
        <v>247</v>
      </c>
      <c r="AS15" s="106" t="s">
        <v>247</v>
      </c>
      <c r="AT15" s="106" t="s">
        <v>251</v>
      </c>
      <c r="AU15" s="106" t="s">
        <v>251</v>
      </c>
      <c r="AV15" s="106" t="s">
        <v>247</v>
      </c>
      <c r="AW15" s="106" t="s">
        <v>247</v>
      </c>
      <c r="AX15" s="106"/>
      <c r="AY15" s="106" t="s">
        <v>251</v>
      </c>
      <c r="AZ15" s="106" t="s">
        <v>260</v>
      </c>
      <c r="BA15" s="106" t="s">
        <v>247</v>
      </c>
      <c r="BB15" s="106" t="s">
        <v>251</v>
      </c>
      <c r="BC15" s="106" t="s">
        <v>260</v>
      </c>
      <c r="BD15" s="106" t="s">
        <v>262</v>
      </c>
      <c r="BE15" s="106" t="s">
        <v>247</v>
      </c>
      <c r="BF15" s="106" t="s">
        <v>249</v>
      </c>
      <c r="BG15" s="106" t="s">
        <v>247</v>
      </c>
      <c r="BH15" s="106" t="s">
        <v>247</v>
      </c>
      <c r="BI15" s="106"/>
      <c r="BJ15" s="106" t="s">
        <v>247</v>
      </c>
      <c r="BK15" s="106"/>
      <c r="BL15" s="106" t="s">
        <v>251</v>
      </c>
      <c r="BM15" s="106"/>
      <c r="BN15" s="106"/>
      <c r="BO15" s="106" t="s">
        <v>258</v>
      </c>
      <c r="BP15" s="106" t="s">
        <v>247</v>
      </c>
      <c r="BQ15" s="106" t="s">
        <v>247</v>
      </c>
      <c r="BR15" s="106"/>
      <c r="BS15" s="106" t="s">
        <v>247</v>
      </c>
      <c r="BT15" s="106" t="s">
        <v>262</v>
      </c>
      <c r="BU15" s="106" t="s">
        <v>251</v>
      </c>
      <c r="BV15" s="106"/>
      <c r="BW15" s="106" t="s">
        <v>247</v>
      </c>
      <c r="BX15" s="106" t="s">
        <v>100</v>
      </c>
      <c r="BY15" s="106" t="s">
        <v>100</v>
      </c>
      <c r="BZ15" s="106" t="s">
        <v>262</v>
      </c>
      <c r="CA15" s="106"/>
      <c r="CB15" s="106"/>
      <c r="CC15" s="106" t="s">
        <v>247</v>
      </c>
      <c r="CD15" s="106"/>
      <c r="CE15" s="106" t="s">
        <v>251</v>
      </c>
      <c r="CF15" s="106" t="s">
        <v>247</v>
      </c>
      <c r="CG15" s="106" t="s">
        <v>249</v>
      </c>
      <c r="CH15" s="106" t="s">
        <v>247</v>
      </c>
      <c r="CI15" s="106" t="s">
        <v>262</v>
      </c>
      <c r="CJ15" s="106"/>
      <c r="CK15" s="106" t="s">
        <v>260</v>
      </c>
      <c r="CL15" s="106"/>
      <c r="CM15" s="106"/>
      <c r="CN15" s="106"/>
      <c r="CO15" s="106" t="s">
        <v>251</v>
      </c>
      <c r="CP15" s="106" t="s">
        <v>251</v>
      </c>
      <c r="CQ15" s="106" t="s">
        <v>260</v>
      </c>
      <c r="CR15" s="106" t="s">
        <v>247</v>
      </c>
      <c r="CS15" s="106" t="s">
        <v>251</v>
      </c>
      <c r="CT15" s="106" t="s">
        <v>247</v>
      </c>
      <c r="CU15" s="106" t="s">
        <v>247</v>
      </c>
      <c r="CV15" s="106" t="s">
        <v>247</v>
      </c>
      <c r="CW15" s="106"/>
      <c r="CX15" s="106" t="s">
        <v>260</v>
      </c>
      <c r="CY15" s="106" t="s">
        <v>247</v>
      </c>
      <c r="CZ15" s="106" t="s">
        <v>247</v>
      </c>
      <c r="DA15" s="106" t="s">
        <v>262</v>
      </c>
    </row>
    <row r="16" spans="1:105" ht="19.5" x14ac:dyDescent="0.35">
      <c r="A16" s="132" t="s">
        <v>25</v>
      </c>
      <c r="B16" s="133"/>
      <c r="C16" s="106"/>
      <c r="D16" s="106"/>
      <c r="E16" s="106" t="s">
        <v>262</v>
      </c>
      <c r="F16" s="106" t="s">
        <v>260</v>
      </c>
      <c r="G16" s="106" t="s">
        <v>260</v>
      </c>
      <c r="H16" s="106"/>
      <c r="I16" s="106" t="s">
        <v>260</v>
      </c>
      <c r="J16" s="106" t="s">
        <v>262</v>
      </c>
      <c r="K16" s="106"/>
      <c r="L16" s="106"/>
      <c r="M16" s="106"/>
      <c r="N16" s="106"/>
      <c r="O16" s="106" t="s">
        <v>262</v>
      </c>
      <c r="P16" s="106"/>
      <c r="Q16" s="106"/>
      <c r="R16" s="106" t="s">
        <v>260</v>
      </c>
      <c r="S16" s="106" t="s">
        <v>260</v>
      </c>
      <c r="T16" s="106"/>
      <c r="U16" s="106"/>
      <c r="V16" s="106" t="s">
        <v>260</v>
      </c>
      <c r="W16" s="106"/>
      <c r="X16" s="106"/>
      <c r="Y16" s="106" t="s">
        <v>255</v>
      </c>
      <c r="Z16" s="106"/>
      <c r="AA16" s="106" t="s">
        <v>244</v>
      </c>
      <c r="AB16" s="106"/>
      <c r="AC16" s="106" t="s">
        <v>247</v>
      </c>
      <c r="AD16" s="106" t="s">
        <v>247</v>
      </c>
      <c r="AE16" s="106"/>
      <c r="AF16" s="106" t="s">
        <v>262</v>
      </c>
      <c r="AG16" s="106" t="s">
        <v>260</v>
      </c>
      <c r="AH16" s="106"/>
      <c r="AI16" s="106" t="s">
        <v>251</v>
      </c>
      <c r="AJ16" s="106"/>
      <c r="AK16" s="106" t="s">
        <v>260</v>
      </c>
      <c r="AL16" s="106" t="s">
        <v>260</v>
      </c>
      <c r="AM16" s="106" t="s">
        <v>251</v>
      </c>
      <c r="AN16" s="106"/>
      <c r="AO16" s="106"/>
      <c r="AP16" s="106" t="s">
        <v>262</v>
      </c>
      <c r="AQ16" s="106" t="s">
        <v>260</v>
      </c>
      <c r="AR16" s="106" t="s">
        <v>260</v>
      </c>
      <c r="AS16" s="106" t="s">
        <v>260</v>
      </c>
      <c r="AT16" s="106" t="s">
        <v>262</v>
      </c>
      <c r="AU16" s="106"/>
      <c r="AV16" s="106"/>
      <c r="AW16" s="106" t="s">
        <v>251</v>
      </c>
      <c r="AX16" s="106" t="s">
        <v>262</v>
      </c>
      <c r="AY16" s="106" t="s">
        <v>260</v>
      </c>
      <c r="AZ16" s="106" t="s">
        <v>244</v>
      </c>
      <c r="BA16" s="106" t="s">
        <v>262</v>
      </c>
      <c r="BB16" s="106" t="s">
        <v>260</v>
      </c>
      <c r="BC16" s="106" t="s">
        <v>262</v>
      </c>
      <c r="BD16" s="106" t="s">
        <v>260</v>
      </c>
      <c r="BE16" s="106"/>
      <c r="BF16" s="106" t="s">
        <v>251</v>
      </c>
      <c r="BG16" s="106" t="s">
        <v>260</v>
      </c>
      <c r="BH16" s="106" t="s">
        <v>260</v>
      </c>
      <c r="BI16" s="106" t="s">
        <v>260</v>
      </c>
      <c r="BJ16" s="106" t="s">
        <v>262</v>
      </c>
      <c r="BK16" s="106" t="s">
        <v>251</v>
      </c>
      <c r="BL16" s="106" t="s">
        <v>262</v>
      </c>
      <c r="BM16" s="106" t="s">
        <v>260</v>
      </c>
      <c r="BN16" s="106" t="s">
        <v>260</v>
      </c>
      <c r="BO16" s="106"/>
      <c r="BP16" s="106" t="s">
        <v>251</v>
      </c>
      <c r="BQ16" s="106" t="s">
        <v>251</v>
      </c>
      <c r="BR16" s="106" t="s">
        <v>255</v>
      </c>
      <c r="BS16" s="106" t="s">
        <v>260</v>
      </c>
      <c r="BT16" s="106" t="s">
        <v>260</v>
      </c>
      <c r="BU16" s="106" t="s">
        <v>260</v>
      </c>
      <c r="BV16" s="106" t="s">
        <v>251</v>
      </c>
      <c r="BW16" s="106"/>
      <c r="BX16" s="106"/>
      <c r="BY16" s="106" t="s">
        <v>260</v>
      </c>
      <c r="BZ16" s="106" t="s">
        <v>260</v>
      </c>
      <c r="CA16" s="106"/>
      <c r="CB16" s="106" t="s">
        <v>260</v>
      </c>
      <c r="CC16" s="106" t="s">
        <v>260</v>
      </c>
      <c r="CD16" s="106"/>
      <c r="CE16" s="106" t="s">
        <v>260</v>
      </c>
      <c r="CF16" s="106"/>
      <c r="CG16" s="106" t="s">
        <v>251</v>
      </c>
      <c r="CH16" s="106" t="s">
        <v>260</v>
      </c>
      <c r="CI16" s="106"/>
      <c r="CJ16" s="106"/>
      <c r="CK16" s="106" t="s">
        <v>262</v>
      </c>
      <c r="CL16" s="106" t="s">
        <v>260</v>
      </c>
      <c r="CM16" s="106" t="s">
        <v>260</v>
      </c>
      <c r="CN16" s="106" t="s">
        <v>260</v>
      </c>
      <c r="CO16" s="106"/>
      <c r="CP16" s="106" t="s">
        <v>260</v>
      </c>
      <c r="CQ16" s="106"/>
      <c r="CR16" s="106" t="s">
        <v>260</v>
      </c>
      <c r="CS16" s="106"/>
      <c r="CT16" s="106"/>
      <c r="CU16" s="106" t="s">
        <v>260</v>
      </c>
      <c r="CV16" s="106" t="s">
        <v>260</v>
      </c>
      <c r="CW16" s="106" t="s">
        <v>260</v>
      </c>
      <c r="CX16" s="106" t="s">
        <v>262</v>
      </c>
      <c r="CY16" s="106" t="s">
        <v>260</v>
      </c>
      <c r="CZ16" s="106" t="s">
        <v>260</v>
      </c>
      <c r="DA16" s="106" t="s">
        <v>247</v>
      </c>
    </row>
    <row r="17" spans="2:105" x14ac:dyDescent="0.3">
      <c r="B17" s="134">
        <f>COUNTA(B2:B16)</f>
        <v>8</v>
      </c>
      <c r="C17" s="134">
        <f t="shared" ref="C17:BN17" si="0">COUNTA(C2:C16)</f>
        <v>9</v>
      </c>
      <c r="D17" s="134">
        <f t="shared" si="0"/>
        <v>10</v>
      </c>
      <c r="E17" s="134">
        <f t="shared" si="0"/>
        <v>12</v>
      </c>
      <c r="F17" s="134">
        <f t="shared" si="0"/>
        <v>10</v>
      </c>
      <c r="G17" s="134">
        <f t="shared" si="0"/>
        <v>10</v>
      </c>
      <c r="H17" s="134">
        <f t="shared" si="0"/>
        <v>10</v>
      </c>
      <c r="I17" s="134">
        <f t="shared" si="0"/>
        <v>10</v>
      </c>
      <c r="J17" s="134">
        <f t="shared" si="0"/>
        <v>11</v>
      </c>
      <c r="K17" s="134">
        <f t="shared" si="0"/>
        <v>8</v>
      </c>
      <c r="L17" s="134">
        <f t="shared" si="0"/>
        <v>8</v>
      </c>
      <c r="M17" s="134">
        <f t="shared" si="0"/>
        <v>7</v>
      </c>
      <c r="N17" s="134">
        <f t="shared" si="0"/>
        <v>13</v>
      </c>
      <c r="O17" s="134">
        <f t="shared" si="0"/>
        <v>11</v>
      </c>
      <c r="P17" s="134">
        <f t="shared" si="0"/>
        <v>12</v>
      </c>
      <c r="Q17" s="134">
        <f t="shared" si="0"/>
        <v>6</v>
      </c>
      <c r="R17" s="134">
        <f t="shared" si="0"/>
        <v>12</v>
      </c>
      <c r="S17" s="134">
        <f t="shared" si="0"/>
        <v>13</v>
      </c>
      <c r="T17" s="134">
        <f t="shared" si="0"/>
        <v>8</v>
      </c>
      <c r="U17" s="134">
        <f t="shared" si="0"/>
        <v>8</v>
      </c>
      <c r="V17" s="134">
        <f t="shared" si="0"/>
        <v>9</v>
      </c>
      <c r="W17" s="134">
        <f t="shared" si="0"/>
        <v>6</v>
      </c>
      <c r="X17" s="134">
        <f t="shared" si="0"/>
        <v>11</v>
      </c>
      <c r="Y17" s="134">
        <f t="shared" si="0"/>
        <v>8</v>
      </c>
      <c r="Z17" s="134">
        <f t="shared" si="0"/>
        <v>9</v>
      </c>
      <c r="AA17" s="134">
        <f t="shared" si="0"/>
        <v>11</v>
      </c>
      <c r="AB17" s="134">
        <f t="shared" si="0"/>
        <v>9</v>
      </c>
      <c r="AC17" s="134">
        <f t="shared" si="0"/>
        <v>10</v>
      </c>
      <c r="AD17" s="134">
        <f t="shared" si="0"/>
        <v>10</v>
      </c>
      <c r="AE17" s="134">
        <f t="shared" si="0"/>
        <v>9</v>
      </c>
      <c r="AF17" s="134">
        <f t="shared" si="0"/>
        <v>10</v>
      </c>
      <c r="AG17" s="134">
        <f t="shared" si="0"/>
        <v>10</v>
      </c>
      <c r="AH17" s="134">
        <f t="shared" si="0"/>
        <v>9</v>
      </c>
      <c r="AI17" s="134">
        <f t="shared" si="0"/>
        <v>9</v>
      </c>
      <c r="AJ17" s="134">
        <f t="shared" si="0"/>
        <v>9</v>
      </c>
      <c r="AK17" s="134">
        <f t="shared" si="0"/>
        <v>10</v>
      </c>
      <c r="AL17" s="134">
        <f t="shared" si="0"/>
        <v>12</v>
      </c>
      <c r="AM17" s="134">
        <f t="shared" si="0"/>
        <v>11</v>
      </c>
      <c r="AN17" s="134">
        <f t="shared" si="0"/>
        <v>9</v>
      </c>
      <c r="AO17" s="134">
        <f t="shared" si="0"/>
        <v>10</v>
      </c>
      <c r="AP17" s="134">
        <f t="shared" si="0"/>
        <v>11</v>
      </c>
      <c r="AQ17" s="134">
        <f t="shared" si="0"/>
        <v>9</v>
      </c>
      <c r="AR17" s="134">
        <f t="shared" si="0"/>
        <v>9</v>
      </c>
      <c r="AS17" s="134">
        <f t="shared" si="0"/>
        <v>11</v>
      </c>
      <c r="AT17" s="134">
        <f t="shared" si="0"/>
        <v>11</v>
      </c>
      <c r="AU17" s="134">
        <f t="shared" si="0"/>
        <v>6</v>
      </c>
      <c r="AV17" s="134">
        <f t="shared" si="0"/>
        <v>9</v>
      </c>
      <c r="AW17" s="134">
        <f t="shared" si="0"/>
        <v>11</v>
      </c>
      <c r="AX17" s="134">
        <f t="shared" si="0"/>
        <v>11</v>
      </c>
      <c r="AY17" s="134">
        <f t="shared" si="0"/>
        <v>13</v>
      </c>
      <c r="AZ17" s="134">
        <f t="shared" si="0"/>
        <v>7</v>
      </c>
      <c r="BA17" s="134">
        <f t="shared" si="0"/>
        <v>10</v>
      </c>
      <c r="BB17" s="134">
        <f t="shared" si="0"/>
        <v>11</v>
      </c>
      <c r="BC17" s="134">
        <f t="shared" si="0"/>
        <v>9</v>
      </c>
      <c r="BD17" s="134">
        <f t="shared" si="0"/>
        <v>11</v>
      </c>
      <c r="BE17" s="134">
        <f t="shared" si="0"/>
        <v>11</v>
      </c>
      <c r="BF17" s="134">
        <f t="shared" si="0"/>
        <v>11</v>
      </c>
      <c r="BG17" s="134">
        <f t="shared" si="0"/>
        <v>12</v>
      </c>
      <c r="BH17" s="134">
        <f t="shared" si="0"/>
        <v>10</v>
      </c>
      <c r="BI17" s="134">
        <f t="shared" si="0"/>
        <v>8</v>
      </c>
      <c r="BJ17" s="134">
        <f t="shared" si="0"/>
        <v>12</v>
      </c>
      <c r="BK17" s="134">
        <f t="shared" si="0"/>
        <v>11</v>
      </c>
      <c r="BL17" s="134">
        <f t="shared" si="0"/>
        <v>12</v>
      </c>
      <c r="BM17" s="134">
        <f t="shared" si="0"/>
        <v>10</v>
      </c>
      <c r="BN17" s="134">
        <f t="shared" si="0"/>
        <v>10</v>
      </c>
      <c r="BO17" s="134">
        <f t="shared" ref="BO17:DA17" si="1">COUNTA(BO2:BO16)</f>
        <v>9</v>
      </c>
      <c r="BP17" s="134">
        <f t="shared" si="1"/>
        <v>10</v>
      </c>
      <c r="BQ17" s="134">
        <f t="shared" si="1"/>
        <v>10</v>
      </c>
      <c r="BR17" s="134">
        <f t="shared" si="1"/>
        <v>10</v>
      </c>
      <c r="BS17" s="134">
        <f t="shared" si="1"/>
        <v>10</v>
      </c>
      <c r="BT17" s="134">
        <f t="shared" si="1"/>
        <v>8</v>
      </c>
      <c r="BU17" s="134">
        <f t="shared" si="1"/>
        <v>8</v>
      </c>
      <c r="BV17" s="134">
        <f t="shared" si="1"/>
        <v>8</v>
      </c>
      <c r="BW17" s="134">
        <f t="shared" si="1"/>
        <v>9</v>
      </c>
      <c r="BX17" s="134">
        <f t="shared" si="1"/>
        <v>9</v>
      </c>
      <c r="BY17" s="134">
        <f t="shared" si="1"/>
        <v>8</v>
      </c>
      <c r="BZ17" s="134">
        <f t="shared" si="1"/>
        <v>10</v>
      </c>
      <c r="CA17" s="134">
        <f t="shared" si="1"/>
        <v>10</v>
      </c>
      <c r="CB17" s="134">
        <f t="shared" si="1"/>
        <v>10</v>
      </c>
      <c r="CC17" s="134">
        <f t="shared" si="1"/>
        <v>9</v>
      </c>
      <c r="CD17" s="134">
        <f t="shared" si="1"/>
        <v>7</v>
      </c>
      <c r="CE17" s="134">
        <f t="shared" si="1"/>
        <v>12</v>
      </c>
      <c r="CF17" s="134">
        <f t="shared" si="1"/>
        <v>10</v>
      </c>
      <c r="CG17" s="134">
        <f t="shared" si="1"/>
        <v>10</v>
      </c>
      <c r="CH17" s="134">
        <f t="shared" si="1"/>
        <v>11</v>
      </c>
      <c r="CI17" s="134">
        <f t="shared" si="1"/>
        <v>11</v>
      </c>
      <c r="CJ17" s="134">
        <f t="shared" si="1"/>
        <v>6</v>
      </c>
      <c r="CK17" s="134">
        <f t="shared" si="1"/>
        <v>12</v>
      </c>
      <c r="CL17" s="134">
        <f t="shared" si="1"/>
        <v>10</v>
      </c>
      <c r="CM17" s="134">
        <f t="shared" si="1"/>
        <v>10</v>
      </c>
      <c r="CN17" s="134">
        <f t="shared" si="1"/>
        <v>10</v>
      </c>
      <c r="CO17" s="134">
        <f t="shared" si="1"/>
        <v>12</v>
      </c>
      <c r="CP17" s="134">
        <f t="shared" si="1"/>
        <v>9</v>
      </c>
      <c r="CQ17" s="134">
        <f t="shared" si="1"/>
        <v>11</v>
      </c>
      <c r="CR17" s="134">
        <f t="shared" si="1"/>
        <v>11</v>
      </c>
      <c r="CS17" s="134">
        <f t="shared" si="1"/>
        <v>11</v>
      </c>
      <c r="CT17" s="134">
        <f t="shared" si="1"/>
        <v>11</v>
      </c>
      <c r="CU17" s="134">
        <f t="shared" si="1"/>
        <v>9</v>
      </c>
      <c r="CV17" s="134">
        <f t="shared" si="1"/>
        <v>7</v>
      </c>
      <c r="CW17" s="134">
        <f t="shared" si="1"/>
        <v>8</v>
      </c>
      <c r="CX17" s="134">
        <f t="shared" si="1"/>
        <v>11</v>
      </c>
      <c r="CY17" s="134">
        <f t="shared" si="1"/>
        <v>10</v>
      </c>
      <c r="CZ17" s="134">
        <f t="shared" si="1"/>
        <v>12</v>
      </c>
      <c r="DA17" s="134">
        <f t="shared" si="1"/>
        <v>8</v>
      </c>
    </row>
  </sheetData>
  <pageMargins left="0.3" right="0.3"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A1:N85"/>
  <sheetViews>
    <sheetView showGridLines="0" workbookViewId="0">
      <pane ySplit="1" topLeftCell="A2" activePane="bottomLeft" state="frozen"/>
      <selection pane="bottomLeft" activeCell="P30" sqref="P30"/>
    </sheetView>
  </sheetViews>
  <sheetFormatPr defaultColWidth="41.42578125" defaultRowHeight="12" x14ac:dyDescent="0.2"/>
  <cols>
    <col min="1" max="1" width="5" style="55" bestFit="1" customWidth="1"/>
    <col min="2" max="2" width="6.42578125" style="55" bestFit="1" customWidth="1"/>
    <col min="3" max="3" width="2.5703125" style="55" customWidth="1"/>
    <col min="4" max="4" width="24.42578125" style="55" customWidth="1"/>
    <col min="5" max="6" width="8" style="55" customWidth="1"/>
    <col min="7" max="7" width="6.42578125" style="55" customWidth="1"/>
    <col min="8" max="8" width="1.7109375" style="55" customWidth="1"/>
    <col min="9" max="9" width="23.42578125" style="55" customWidth="1"/>
    <col min="10" max="10" width="8" style="55" customWidth="1"/>
    <col min="11" max="11" width="7.42578125" style="55" customWidth="1"/>
    <col min="12" max="12" width="6.140625" style="55" customWidth="1"/>
    <col min="13" max="14" width="2.28515625" style="55" customWidth="1"/>
    <col min="15" max="15" width="1.42578125" style="55" customWidth="1"/>
    <col min="16" max="16384" width="41.42578125" style="55"/>
  </cols>
  <sheetData>
    <row r="1" spans="1:14" ht="12.75" thickBot="1" x14ac:dyDescent="0.25">
      <c r="A1" s="50">
        <f>SUM(E3:E85,J3:J74)</f>
        <v>1560</v>
      </c>
      <c r="B1" s="51">
        <f>SUM(A1)/15</f>
        <v>104</v>
      </c>
      <c r="C1" s="52"/>
      <c r="D1" s="52"/>
      <c r="E1" s="53"/>
      <c r="F1" s="53"/>
      <c r="G1" s="53"/>
      <c r="H1" s="52"/>
      <c r="I1" s="52"/>
      <c r="J1" s="52"/>
      <c r="K1" s="54"/>
      <c r="L1" s="52"/>
      <c r="M1" s="52"/>
      <c r="N1" s="52"/>
    </row>
    <row r="2" spans="1:14" s="63" customFormat="1" ht="24.75" thickBot="1" x14ac:dyDescent="0.3">
      <c r="A2" s="56"/>
      <c r="B2" s="56"/>
      <c r="C2" s="57"/>
      <c r="D2" s="58" t="s">
        <v>1</v>
      </c>
      <c r="E2" s="59" t="s">
        <v>2</v>
      </c>
      <c r="F2" s="60" t="s">
        <v>3</v>
      </c>
      <c r="G2" s="61" t="s">
        <v>4</v>
      </c>
      <c r="H2" s="57"/>
      <c r="I2" s="58" t="s">
        <v>1</v>
      </c>
      <c r="J2" s="59" t="s">
        <v>2</v>
      </c>
      <c r="K2" s="62" t="s">
        <v>3</v>
      </c>
      <c r="L2" s="61" t="s">
        <v>4</v>
      </c>
      <c r="M2" s="57"/>
      <c r="N2" s="57"/>
    </row>
    <row r="3" spans="1:14" x14ac:dyDescent="0.2">
      <c r="A3" s="64"/>
      <c r="B3" s="65"/>
      <c r="C3" s="52"/>
      <c r="D3" s="66" t="s">
        <v>41</v>
      </c>
      <c r="E3" s="67">
        <f>COUNTIF(SELECTIONS!$D$1:$AG$105,D3)</f>
        <v>29</v>
      </c>
      <c r="F3" s="68">
        <f>IFERROR(E3/$B$1,"")</f>
        <v>0.27884615384615385</v>
      </c>
      <c r="G3" s="69" t="s">
        <v>5</v>
      </c>
      <c r="H3" s="52"/>
      <c r="I3" s="70" t="s">
        <v>180</v>
      </c>
      <c r="J3" s="71">
        <f>COUNTIF(SELECTIONS!$D$1:$AG$105,I3)</f>
        <v>2</v>
      </c>
      <c r="K3" s="72">
        <f t="shared" ref="K3:K74" si="0">IFERROR(J3/$B$1,"")</f>
        <v>1.9230769230769232E-2</v>
      </c>
      <c r="L3" s="73" t="s">
        <v>6</v>
      </c>
      <c r="M3" s="52"/>
      <c r="N3" s="52"/>
    </row>
    <row r="4" spans="1:14" x14ac:dyDescent="0.2">
      <c r="A4" s="64"/>
      <c r="B4" s="65"/>
      <c r="C4" s="52"/>
      <c r="D4" s="74" t="s">
        <v>50</v>
      </c>
      <c r="E4" s="75">
        <f>COUNTIF(SELECTIONS!$D$1:$AG$105,D4)</f>
        <v>10</v>
      </c>
      <c r="F4" s="76">
        <f t="shared" ref="F4:F85" si="1">IFERROR(E4/$B$1,"")</f>
        <v>9.6153846153846159E-2</v>
      </c>
      <c r="G4" s="77" t="s">
        <v>5</v>
      </c>
      <c r="H4" s="52"/>
      <c r="I4" s="78" t="s">
        <v>211</v>
      </c>
      <c r="J4" s="79">
        <f>COUNTIF(SELECTIONS!$D$1:$AG$105,I4)</f>
        <v>0</v>
      </c>
      <c r="K4" s="80">
        <f t="shared" si="0"/>
        <v>0</v>
      </c>
      <c r="L4" s="81" t="s">
        <v>6</v>
      </c>
      <c r="M4" s="52"/>
      <c r="N4" s="52"/>
    </row>
    <row r="5" spans="1:14" x14ac:dyDescent="0.2">
      <c r="A5" s="64"/>
      <c r="B5" s="65"/>
      <c r="C5" s="52"/>
      <c r="D5" s="74" t="s">
        <v>85</v>
      </c>
      <c r="E5" s="75">
        <f>COUNTIF(SELECTIONS!$D$1:$AG$105,D5)</f>
        <v>10</v>
      </c>
      <c r="F5" s="76">
        <f t="shared" si="1"/>
        <v>9.6153846153846159E-2</v>
      </c>
      <c r="G5" s="77" t="s">
        <v>5</v>
      </c>
      <c r="H5" s="52"/>
      <c r="I5" s="78" t="s">
        <v>212</v>
      </c>
      <c r="J5" s="79">
        <f>COUNTIF(SELECTIONS!$D$1:$AG$105,I5)</f>
        <v>1</v>
      </c>
      <c r="K5" s="80">
        <f t="shared" si="0"/>
        <v>9.6153846153846159E-3</v>
      </c>
      <c r="L5" s="81" t="s">
        <v>6</v>
      </c>
      <c r="M5" s="52"/>
      <c r="N5" s="52"/>
    </row>
    <row r="6" spans="1:14" x14ac:dyDescent="0.2">
      <c r="A6" s="64"/>
      <c r="B6" s="65"/>
      <c r="C6" s="52"/>
      <c r="D6" s="74" t="s">
        <v>69</v>
      </c>
      <c r="E6" s="75">
        <f>COUNTIF(SELECTIONS!$D$1:$AG$105,D6)</f>
        <v>6</v>
      </c>
      <c r="F6" s="76">
        <f t="shared" si="1"/>
        <v>5.7692307692307696E-2</v>
      </c>
      <c r="G6" s="77" t="s">
        <v>5</v>
      </c>
      <c r="H6" s="52"/>
      <c r="I6" s="78" t="s">
        <v>213</v>
      </c>
      <c r="J6" s="79">
        <f>COUNTIF(SELECTIONS!$D$1:$AG$105,I6)</f>
        <v>13</v>
      </c>
      <c r="K6" s="80">
        <f t="shared" si="0"/>
        <v>0.125</v>
      </c>
      <c r="L6" s="81" t="s">
        <v>6</v>
      </c>
      <c r="M6" s="52"/>
      <c r="N6" s="52"/>
    </row>
    <row r="7" spans="1:14" x14ac:dyDescent="0.2">
      <c r="A7" s="64"/>
      <c r="B7" s="65"/>
      <c r="C7" s="52"/>
      <c r="D7" s="74" t="s">
        <v>28</v>
      </c>
      <c r="E7" s="75">
        <f>COUNTIF(SELECTIONS!$D$1:$AG$105,D7)</f>
        <v>8</v>
      </c>
      <c r="F7" s="76">
        <f t="shared" si="1"/>
        <v>7.6923076923076927E-2</v>
      </c>
      <c r="G7" s="77" t="s">
        <v>5</v>
      </c>
      <c r="H7" s="52"/>
      <c r="I7" s="78" t="s">
        <v>214</v>
      </c>
      <c r="J7" s="79">
        <f>COUNTIF(SELECTIONS!$D$1:$AG$105,I7)</f>
        <v>1</v>
      </c>
      <c r="K7" s="80">
        <f t="shared" si="0"/>
        <v>9.6153846153846159E-3</v>
      </c>
      <c r="L7" s="81" t="s">
        <v>6</v>
      </c>
      <c r="M7" s="52"/>
      <c r="N7" s="52"/>
    </row>
    <row r="8" spans="1:14" x14ac:dyDescent="0.2">
      <c r="A8" s="64"/>
      <c r="B8" s="65"/>
      <c r="C8" s="52"/>
      <c r="D8" s="74" t="s">
        <v>31</v>
      </c>
      <c r="E8" s="75">
        <f>COUNTIF(SELECTIONS!$D$1:$AG$105,D8)</f>
        <v>65</v>
      </c>
      <c r="F8" s="76">
        <f t="shared" si="1"/>
        <v>0.625</v>
      </c>
      <c r="G8" s="77" t="s">
        <v>5</v>
      </c>
      <c r="H8" s="52"/>
      <c r="I8" s="78" t="s">
        <v>182</v>
      </c>
      <c r="J8" s="79">
        <f>COUNTIF(SELECTIONS!$D$1:$AG$105,I8)</f>
        <v>21</v>
      </c>
      <c r="K8" s="80">
        <f t="shared" si="0"/>
        <v>0.20192307692307693</v>
      </c>
      <c r="L8" s="81" t="s">
        <v>6</v>
      </c>
      <c r="M8" s="52"/>
      <c r="N8" s="52"/>
    </row>
    <row r="9" spans="1:14" x14ac:dyDescent="0.2">
      <c r="A9" s="64"/>
      <c r="B9" s="65"/>
      <c r="C9" s="52"/>
      <c r="D9" s="74" t="s">
        <v>32</v>
      </c>
      <c r="E9" s="75">
        <f>COUNTIF(SELECTIONS!$D$1:$AG$105,D9)</f>
        <v>3</v>
      </c>
      <c r="F9" s="76">
        <f t="shared" si="1"/>
        <v>2.8846153846153848E-2</v>
      </c>
      <c r="G9" s="77" t="s">
        <v>5</v>
      </c>
      <c r="H9" s="52"/>
      <c r="I9" s="78" t="s">
        <v>215</v>
      </c>
      <c r="J9" s="79">
        <f>COUNTIF(SELECTIONS!$D$1:$AG$105,I9)</f>
        <v>1</v>
      </c>
      <c r="K9" s="80">
        <f t="shared" si="0"/>
        <v>9.6153846153846159E-3</v>
      </c>
      <c r="L9" s="81" t="s">
        <v>6</v>
      </c>
      <c r="M9" s="52"/>
      <c r="N9" s="52"/>
    </row>
    <row r="10" spans="1:14" x14ac:dyDescent="0.2">
      <c r="A10" s="64"/>
      <c r="B10" s="65"/>
      <c r="C10" s="52"/>
      <c r="D10" s="74" t="s">
        <v>34</v>
      </c>
      <c r="E10" s="75">
        <f>COUNTIF(SELECTIONS!$D$1:$AG$105,D10)</f>
        <v>7</v>
      </c>
      <c r="F10" s="76">
        <f t="shared" si="1"/>
        <v>6.7307692307692304E-2</v>
      </c>
      <c r="G10" s="77" t="s">
        <v>5</v>
      </c>
      <c r="H10" s="52"/>
      <c r="I10" s="78" t="s">
        <v>216</v>
      </c>
      <c r="J10" s="79">
        <f>COUNTIF(SELECTIONS!$D$1:$AG$105,I10)</f>
        <v>28</v>
      </c>
      <c r="K10" s="80">
        <f t="shared" si="0"/>
        <v>0.26923076923076922</v>
      </c>
      <c r="L10" s="81" t="s">
        <v>6</v>
      </c>
      <c r="M10" s="52"/>
      <c r="N10" s="52"/>
    </row>
    <row r="11" spans="1:14" x14ac:dyDescent="0.2">
      <c r="A11" s="64"/>
      <c r="B11" s="65"/>
      <c r="C11" s="52"/>
      <c r="D11" s="74" t="s">
        <v>188</v>
      </c>
      <c r="E11" s="75">
        <f>COUNTIF(SELECTIONS!$D$1:$AG$105,D11)</f>
        <v>2</v>
      </c>
      <c r="F11" s="76">
        <f t="shared" si="1"/>
        <v>1.9230769230769232E-2</v>
      </c>
      <c r="G11" s="77" t="s">
        <v>5</v>
      </c>
      <c r="H11" s="52"/>
      <c r="I11" s="78" t="s">
        <v>217</v>
      </c>
      <c r="J11" s="79">
        <f>COUNTIF(SELECTIONS!$D$1:$AG$105,I11)</f>
        <v>3</v>
      </c>
      <c r="K11" s="80">
        <f t="shared" si="0"/>
        <v>2.8846153846153848E-2</v>
      </c>
      <c r="L11" s="81" t="s">
        <v>6</v>
      </c>
      <c r="M11" s="52"/>
      <c r="N11" s="52"/>
    </row>
    <row r="12" spans="1:14" x14ac:dyDescent="0.2">
      <c r="A12" s="64"/>
      <c r="B12" s="65"/>
      <c r="C12" s="52"/>
      <c r="D12" s="74" t="s">
        <v>73</v>
      </c>
      <c r="E12" s="75">
        <f>COUNTIF(SELECTIONS!$D$1:$AG$105,D12)</f>
        <v>7</v>
      </c>
      <c r="F12" s="76">
        <f>IFERROR(E12/$B$1,"")</f>
        <v>6.7307692307692304E-2</v>
      </c>
      <c r="G12" s="77" t="s">
        <v>5</v>
      </c>
      <c r="H12" s="52"/>
      <c r="I12" s="78" t="s">
        <v>218</v>
      </c>
      <c r="J12" s="79">
        <f>COUNTIF(SELECTIONS!$D$1:$AG$105,I12)</f>
        <v>1</v>
      </c>
      <c r="K12" s="80">
        <f t="shared" si="0"/>
        <v>9.6153846153846159E-3</v>
      </c>
      <c r="L12" s="81" t="s">
        <v>6</v>
      </c>
      <c r="M12" s="52"/>
      <c r="N12" s="52"/>
    </row>
    <row r="13" spans="1:14" x14ac:dyDescent="0.2">
      <c r="A13" s="64"/>
      <c r="B13" s="65"/>
      <c r="C13" s="52"/>
      <c r="D13" s="74" t="s">
        <v>44</v>
      </c>
      <c r="E13" s="75">
        <f>COUNTIF(SELECTIONS!$D$1:$AG$105,D13)</f>
        <v>23</v>
      </c>
      <c r="F13" s="76">
        <f>IFERROR(E13/$B$1,"")</f>
        <v>0.22115384615384615</v>
      </c>
      <c r="G13" s="77" t="s">
        <v>5</v>
      </c>
      <c r="H13" s="52"/>
      <c r="I13" s="78" t="s">
        <v>97</v>
      </c>
      <c r="J13" s="79">
        <f>COUNTIF(SELECTIONS!$D$1:$AG$105,I13)</f>
        <v>17</v>
      </c>
      <c r="K13" s="80">
        <f t="shared" si="0"/>
        <v>0.16346153846153846</v>
      </c>
      <c r="L13" s="81" t="s">
        <v>6</v>
      </c>
      <c r="M13" s="52"/>
      <c r="N13" s="52"/>
    </row>
    <row r="14" spans="1:14" x14ac:dyDescent="0.2">
      <c r="A14" s="64"/>
      <c r="B14" s="65"/>
      <c r="C14" s="52"/>
      <c r="D14" s="74" t="s">
        <v>39</v>
      </c>
      <c r="E14" s="75">
        <f>COUNTIF(SELECTIONS!$D$1:$AG$105,D14)</f>
        <v>18</v>
      </c>
      <c r="F14" s="76">
        <f>IFERROR(E14/$B$1,"")</f>
        <v>0.17307692307692307</v>
      </c>
      <c r="G14" s="77" t="s">
        <v>5</v>
      </c>
      <c r="H14" s="52"/>
      <c r="I14" s="78" t="s">
        <v>219</v>
      </c>
      <c r="J14" s="79">
        <f>COUNTIF(SELECTIONS!$D$1:$AG$105,I14)</f>
        <v>18</v>
      </c>
      <c r="K14" s="80">
        <f t="shared" si="0"/>
        <v>0.17307692307692307</v>
      </c>
      <c r="L14" s="81" t="s">
        <v>6</v>
      </c>
      <c r="M14" s="52"/>
      <c r="N14" s="52"/>
    </row>
    <row r="15" spans="1:14" x14ac:dyDescent="0.2">
      <c r="A15" s="64"/>
      <c r="B15" s="65"/>
      <c r="C15" s="52"/>
      <c r="D15" s="74" t="s">
        <v>82</v>
      </c>
      <c r="E15" s="75">
        <f>COUNTIF(SELECTIONS!$D$1:$AG$105,D15)</f>
        <v>1</v>
      </c>
      <c r="F15" s="76">
        <f t="shared" si="1"/>
        <v>9.6153846153846159E-3</v>
      </c>
      <c r="G15" s="77" t="s">
        <v>5</v>
      </c>
      <c r="H15" s="52"/>
      <c r="I15" s="78" t="s">
        <v>220</v>
      </c>
      <c r="J15" s="79">
        <f>COUNTIF(SELECTIONS!$D$1:$AG$105,I15)</f>
        <v>21</v>
      </c>
      <c r="K15" s="80">
        <f t="shared" si="0"/>
        <v>0.20192307692307693</v>
      </c>
      <c r="L15" s="81" t="s">
        <v>6</v>
      </c>
      <c r="M15" s="52"/>
      <c r="N15" s="52"/>
    </row>
    <row r="16" spans="1:14" x14ac:dyDescent="0.2">
      <c r="A16" s="64"/>
      <c r="B16" s="65"/>
      <c r="C16" s="52"/>
      <c r="D16" s="74" t="s">
        <v>70</v>
      </c>
      <c r="E16" s="75">
        <f>COUNTIF(SELECTIONS!$D$1:$AG$105,D16)</f>
        <v>61</v>
      </c>
      <c r="F16" s="76">
        <f t="shared" si="1"/>
        <v>0.58653846153846156</v>
      </c>
      <c r="G16" s="77" t="s">
        <v>5</v>
      </c>
      <c r="H16" s="52"/>
      <c r="I16" s="78" t="s">
        <v>71</v>
      </c>
      <c r="J16" s="79">
        <f>COUNTIF(SELECTIONS!$D$1:$AG$105,I16)</f>
        <v>3</v>
      </c>
      <c r="K16" s="80">
        <f t="shared" si="0"/>
        <v>2.8846153846153848E-2</v>
      </c>
      <c r="L16" s="81" t="s">
        <v>6</v>
      </c>
      <c r="M16" s="52"/>
      <c r="N16" s="52"/>
    </row>
    <row r="17" spans="1:14" x14ac:dyDescent="0.2">
      <c r="A17" s="64"/>
      <c r="B17" s="65"/>
      <c r="C17" s="52"/>
      <c r="D17" s="74" t="s">
        <v>54</v>
      </c>
      <c r="E17" s="75">
        <f>COUNTIF(SELECTIONS!$D$1:$AG$105,D17)</f>
        <v>13</v>
      </c>
      <c r="F17" s="76">
        <f t="shared" si="1"/>
        <v>0.125</v>
      </c>
      <c r="G17" s="77" t="s">
        <v>5</v>
      </c>
      <c r="H17" s="52"/>
      <c r="I17" s="78" t="s">
        <v>184</v>
      </c>
      <c r="J17" s="79">
        <f>COUNTIF(SELECTIONS!$D$1:$AG$105,I17)</f>
        <v>15</v>
      </c>
      <c r="K17" s="80">
        <f t="shared" si="0"/>
        <v>0.14423076923076922</v>
      </c>
      <c r="L17" s="81" t="s">
        <v>6</v>
      </c>
      <c r="M17" s="52"/>
      <c r="N17" s="52"/>
    </row>
    <row r="18" spans="1:14" x14ac:dyDescent="0.2">
      <c r="A18" s="52"/>
      <c r="B18" s="52"/>
      <c r="C18" s="52"/>
      <c r="D18" s="74" t="s">
        <v>67</v>
      </c>
      <c r="E18" s="75">
        <f>COUNTIF(SELECTIONS!$D$1:$AG$105,D18)</f>
        <v>7</v>
      </c>
      <c r="F18" s="76">
        <f t="shared" si="1"/>
        <v>6.7307692307692304E-2</v>
      </c>
      <c r="G18" s="77" t="s">
        <v>5</v>
      </c>
      <c r="H18" s="52"/>
      <c r="I18" s="78" t="s">
        <v>221</v>
      </c>
      <c r="J18" s="79">
        <f>COUNTIF(SELECTIONS!$D$1:$AG$105,I18)</f>
        <v>5</v>
      </c>
      <c r="K18" s="80">
        <f>IFERROR(J18/$B$1,"")</f>
        <v>4.807692307692308E-2</v>
      </c>
      <c r="L18" s="81" t="s">
        <v>6</v>
      </c>
      <c r="M18" s="52"/>
      <c r="N18" s="52"/>
    </row>
    <row r="19" spans="1:14" ht="12.75" thickBot="1" x14ac:dyDescent="0.25">
      <c r="A19" s="52"/>
      <c r="B19" s="52"/>
      <c r="C19" s="52"/>
      <c r="D19" s="82" t="s">
        <v>48</v>
      </c>
      <c r="E19" s="83">
        <f>COUNTIF(SELECTIONS!$D$1:$AG$105,D19)</f>
        <v>42</v>
      </c>
      <c r="F19" s="84">
        <f t="shared" si="1"/>
        <v>0.40384615384615385</v>
      </c>
      <c r="G19" s="85" t="s">
        <v>5</v>
      </c>
      <c r="H19" s="52"/>
      <c r="I19" s="78" t="s">
        <v>98</v>
      </c>
      <c r="J19" s="79">
        <f>COUNTIF(SELECTIONS!$D$1:$AG$105,I19)</f>
        <v>0</v>
      </c>
      <c r="K19" s="80">
        <f>IFERROR(J19/$B$1,"")</f>
        <v>0</v>
      </c>
      <c r="L19" s="81" t="s">
        <v>6</v>
      </c>
      <c r="M19" s="52"/>
      <c r="N19" s="52"/>
    </row>
    <row r="20" spans="1:14" x14ac:dyDescent="0.2">
      <c r="A20" s="52"/>
      <c r="B20" s="52"/>
      <c r="C20" s="52"/>
      <c r="D20" s="86" t="s">
        <v>58</v>
      </c>
      <c r="E20" s="87">
        <f>COUNTIF(SELECTIONS!$D$1:$AG$105,D20)</f>
        <v>1</v>
      </c>
      <c r="F20" s="88">
        <f t="shared" ref="F20:F25" si="2">IFERROR(E20/$B$1,"")</f>
        <v>9.6153846153846159E-3</v>
      </c>
      <c r="G20" s="81" t="s">
        <v>7</v>
      </c>
      <c r="H20" s="52"/>
      <c r="I20" s="78" t="s">
        <v>53</v>
      </c>
      <c r="J20" s="79">
        <f>COUNTIF(SELECTIONS!$D$1:$AG$105,I20)</f>
        <v>9</v>
      </c>
      <c r="K20" s="80">
        <f>IFERROR(J20/$B$1,"")</f>
        <v>8.6538461538461536E-2</v>
      </c>
      <c r="L20" s="81" t="s">
        <v>6</v>
      </c>
      <c r="M20" s="52"/>
      <c r="N20" s="52"/>
    </row>
    <row r="21" spans="1:14" x14ac:dyDescent="0.2">
      <c r="A21" s="52"/>
      <c r="B21" s="52"/>
      <c r="C21" s="52"/>
      <c r="D21" s="86" t="s">
        <v>40</v>
      </c>
      <c r="E21" s="87">
        <f>COUNTIF(SELECTIONS!$D$1:$AG$105,D21)</f>
        <v>15</v>
      </c>
      <c r="F21" s="88">
        <f t="shared" si="2"/>
        <v>0.14423076923076922</v>
      </c>
      <c r="G21" s="81" t="s">
        <v>7</v>
      </c>
      <c r="H21" s="52"/>
      <c r="I21" s="78" t="s">
        <v>222</v>
      </c>
      <c r="J21" s="79">
        <f>COUNTIF(SELECTIONS!$D$1:$AG$105,I21)</f>
        <v>1</v>
      </c>
      <c r="K21" s="80">
        <f t="shared" si="0"/>
        <v>9.6153846153846159E-3</v>
      </c>
      <c r="L21" s="81" t="s">
        <v>6</v>
      </c>
      <c r="M21" s="52"/>
      <c r="N21" s="52"/>
    </row>
    <row r="22" spans="1:14" x14ac:dyDescent="0.2">
      <c r="A22" s="52"/>
      <c r="B22" s="52"/>
      <c r="C22" s="52"/>
      <c r="D22" s="86" t="s">
        <v>59</v>
      </c>
      <c r="E22" s="87">
        <f>COUNTIF(SELECTIONS!$D$1:$AG$105,D22)</f>
        <v>1</v>
      </c>
      <c r="F22" s="88">
        <f t="shared" si="2"/>
        <v>9.6153846153846159E-3</v>
      </c>
      <c r="G22" s="81" t="s">
        <v>7</v>
      </c>
      <c r="H22" s="52"/>
      <c r="I22" s="78" t="s">
        <v>223</v>
      </c>
      <c r="J22" s="79">
        <f>COUNTIF(SELECTIONS!$D$1:$AG$105,I22)</f>
        <v>2</v>
      </c>
      <c r="K22" s="80">
        <f t="shared" si="0"/>
        <v>1.9230769230769232E-2</v>
      </c>
      <c r="L22" s="81" t="s">
        <v>6</v>
      </c>
      <c r="M22" s="52"/>
      <c r="N22" s="52"/>
    </row>
    <row r="23" spans="1:14" x14ac:dyDescent="0.2">
      <c r="A23" s="52"/>
      <c r="B23" s="52"/>
      <c r="C23" s="52"/>
      <c r="D23" s="86" t="s">
        <v>86</v>
      </c>
      <c r="E23" s="87">
        <f>COUNTIF(SELECTIONS!$D$1:$AG$105,D23)</f>
        <v>4</v>
      </c>
      <c r="F23" s="88">
        <f t="shared" si="2"/>
        <v>3.8461538461538464E-2</v>
      </c>
      <c r="G23" s="81" t="s">
        <v>7</v>
      </c>
      <c r="H23" s="52"/>
      <c r="I23" s="78" t="s">
        <v>68</v>
      </c>
      <c r="J23" s="79">
        <f>COUNTIF(SELECTIONS!$D$1:$AG$105,I23)</f>
        <v>0</v>
      </c>
      <c r="K23" s="80">
        <f t="shared" si="0"/>
        <v>0</v>
      </c>
      <c r="L23" s="81" t="s">
        <v>6</v>
      </c>
      <c r="M23" s="52"/>
      <c r="N23" s="52"/>
    </row>
    <row r="24" spans="1:14" x14ac:dyDescent="0.2">
      <c r="A24" s="52"/>
      <c r="B24" s="52"/>
      <c r="C24" s="52"/>
      <c r="D24" s="86" t="s">
        <v>64</v>
      </c>
      <c r="E24" s="87">
        <f>COUNTIF(SELECTIONS!$D$1:$AG$105,D24)</f>
        <v>4</v>
      </c>
      <c r="F24" s="88">
        <f t="shared" si="2"/>
        <v>3.8461538461538464E-2</v>
      </c>
      <c r="G24" s="81" t="s">
        <v>7</v>
      </c>
      <c r="H24" s="52"/>
      <c r="I24" s="78" t="s">
        <v>224</v>
      </c>
      <c r="J24" s="79">
        <f>COUNTIF(SELECTIONS!$D$1:$AG$105,I24)</f>
        <v>17</v>
      </c>
      <c r="K24" s="80">
        <f t="shared" si="0"/>
        <v>0.16346153846153846</v>
      </c>
      <c r="L24" s="81" t="s">
        <v>6</v>
      </c>
      <c r="M24" s="52"/>
      <c r="N24" s="52"/>
    </row>
    <row r="25" spans="1:14" x14ac:dyDescent="0.2">
      <c r="A25" s="52"/>
      <c r="B25" s="52"/>
      <c r="C25" s="52"/>
      <c r="D25" s="86" t="s">
        <v>96</v>
      </c>
      <c r="E25" s="87">
        <f>COUNTIF(SELECTIONS!$D$1:$AG$105,D25)</f>
        <v>0</v>
      </c>
      <c r="F25" s="88">
        <f t="shared" si="2"/>
        <v>0</v>
      </c>
      <c r="G25" s="81" t="s">
        <v>7</v>
      </c>
      <c r="H25" s="52"/>
      <c r="I25" s="78" t="s">
        <v>99</v>
      </c>
      <c r="J25" s="79">
        <f>COUNTIF(SELECTIONS!$D$1:$AG$105,I25)</f>
        <v>7</v>
      </c>
      <c r="K25" s="80">
        <f t="shared" si="0"/>
        <v>6.7307692307692304E-2</v>
      </c>
      <c r="L25" s="81" t="s">
        <v>6</v>
      </c>
      <c r="M25" s="52"/>
      <c r="N25" s="52"/>
    </row>
    <row r="26" spans="1:14" x14ac:dyDescent="0.2">
      <c r="A26" s="52"/>
      <c r="B26" s="52"/>
      <c r="C26" s="52"/>
      <c r="D26" s="86" t="s">
        <v>66</v>
      </c>
      <c r="E26" s="87">
        <f>COUNTIF(SELECTIONS!$D$1:$AG$105,D26)</f>
        <v>4</v>
      </c>
      <c r="F26" s="88">
        <f t="shared" si="1"/>
        <v>3.8461538461538464E-2</v>
      </c>
      <c r="G26" s="81" t="s">
        <v>7</v>
      </c>
      <c r="H26" s="52"/>
      <c r="I26" s="78" t="s">
        <v>225</v>
      </c>
      <c r="J26" s="79">
        <f>COUNTIF(SELECTIONS!$D$1:$AG$105,I26)</f>
        <v>7</v>
      </c>
      <c r="K26" s="80">
        <f t="shared" si="0"/>
        <v>6.7307692307692304E-2</v>
      </c>
      <c r="L26" s="81" t="s">
        <v>6</v>
      </c>
      <c r="M26" s="52"/>
      <c r="N26" s="52"/>
    </row>
    <row r="27" spans="1:14" x14ac:dyDescent="0.2">
      <c r="A27" s="52"/>
      <c r="B27" s="52"/>
      <c r="C27" s="52"/>
      <c r="D27" s="86" t="s">
        <v>29</v>
      </c>
      <c r="E27" s="87">
        <f>COUNTIF(SELECTIONS!$D$1:$AG$105,D27)</f>
        <v>12</v>
      </c>
      <c r="F27" s="88">
        <f t="shared" si="1"/>
        <v>0.11538461538461539</v>
      </c>
      <c r="G27" s="81" t="s">
        <v>7</v>
      </c>
      <c r="H27" s="52"/>
      <c r="I27" s="78" t="s">
        <v>226</v>
      </c>
      <c r="J27" s="79">
        <f>COUNTIF(SELECTIONS!$D$1:$AG$105,I27)</f>
        <v>29</v>
      </c>
      <c r="K27" s="80">
        <f t="shared" si="0"/>
        <v>0.27884615384615385</v>
      </c>
      <c r="L27" s="81" t="s">
        <v>6</v>
      </c>
      <c r="M27" s="52"/>
      <c r="N27" s="52"/>
    </row>
    <row r="28" spans="1:14" x14ac:dyDescent="0.2">
      <c r="A28" s="52"/>
      <c r="B28" s="52"/>
      <c r="C28" s="52"/>
      <c r="D28" s="86" t="s">
        <v>30</v>
      </c>
      <c r="E28" s="87">
        <f>COUNTIF(SELECTIONS!$D$1:$AG$105,D28)</f>
        <v>53</v>
      </c>
      <c r="F28" s="88">
        <f t="shared" si="1"/>
        <v>0.50961538461538458</v>
      </c>
      <c r="G28" s="81" t="s">
        <v>7</v>
      </c>
      <c r="H28" s="52"/>
      <c r="I28" s="78" t="s">
        <v>227</v>
      </c>
      <c r="J28" s="79">
        <f>COUNTIF(SELECTIONS!$D$1:$AG$105,I28)</f>
        <v>1</v>
      </c>
      <c r="K28" s="80">
        <f t="shared" si="0"/>
        <v>9.6153846153846159E-3</v>
      </c>
      <c r="L28" s="81" t="s">
        <v>6</v>
      </c>
      <c r="M28" s="52"/>
      <c r="N28" s="52"/>
    </row>
    <row r="29" spans="1:14" x14ac:dyDescent="0.2">
      <c r="A29" s="52"/>
      <c r="B29" s="52"/>
      <c r="C29" s="52"/>
      <c r="D29" s="86" t="s">
        <v>189</v>
      </c>
      <c r="E29" s="87">
        <f>COUNTIF(SELECTIONS!$D$1:$AG$105,D29)</f>
        <v>8</v>
      </c>
      <c r="F29" s="88">
        <f t="shared" si="1"/>
        <v>7.6923076923076927E-2</v>
      </c>
      <c r="G29" s="81" t="s">
        <v>7</v>
      </c>
      <c r="H29" s="52"/>
      <c r="I29" s="78" t="s">
        <v>228</v>
      </c>
      <c r="J29" s="79">
        <f>COUNTIF(SELECTIONS!$D$1:$AG$105,I29)</f>
        <v>31</v>
      </c>
      <c r="K29" s="80">
        <f t="shared" si="0"/>
        <v>0.29807692307692307</v>
      </c>
      <c r="L29" s="81" t="s">
        <v>6</v>
      </c>
      <c r="M29" s="52"/>
      <c r="N29" s="52"/>
    </row>
    <row r="30" spans="1:14" x14ac:dyDescent="0.2">
      <c r="A30" s="52"/>
      <c r="B30" s="52"/>
      <c r="C30" s="52"/>
      <c r="D30" s="86" t="s">
        <v>33</v>
      </c>
      <c r="E30" s="87">
        <f>COUNTIF(SELECTIONS!$D$1:$AG$105,D30)</f>
        <v>4</v>
      </c>
      <c r="F30" s="88">
        <f t="shared" si="1"/>
        <v>3.8461538461538464E-2</v>
      </c>
      <c r="G30" s="81" t="s">
        <v>7</v>
      </c>
      <c r="H30" s="52"/>
      <c r="I30" s="78" t="s">
        <v>183</v>
      </c>
      <c r="J30" s="79">
        <f>COUNTIF(SELECTIONS!$D$1:$AG$105,I30)</f>
        <v>0</v>
      </c>
      <c r="K30" s="80">
        <f t="shared" si="0"/>
        <v>0</v>
      </c>
      <c r="L30" s="81" t="s">
        <v>6</v>
      </c>
      <c r="M30" s="52"/>
      <c r="N30" s="52"/>
    </row>
    <row r="31" spans="1:14" x14ac:dyDescent="0.2">
      <c r="A31" s="52"/>
      <c r="B31" s="52"/>
      <c r="C31" s="52"/>
      <c r="D31" s="86" t="s">
        <v>52</v>
      </c>
      <c r="E31" s="87">
        <f>COUNTIF(SELECTIONS!$D$1:$AG$105,D31)</f>
        <v>6</v>
      </c>
      <c r="F31" s="88">
        <f t="shared" si="1"/>
        <v>5.7692307692307696E-2</v>
      </c>
      <c r="G31" s="81" t="s">
        <v>7</v>
      </c>
      <c r="H31" s="52"/>
      <c r="I31" s="78" t="s">
        <v>229</v>
      </c>
      <c r="J31" s="79">
        <f>COUNTIF(SELECTIONS!$D$1:$AG$105,I31)</f>
        <v>4</v>
      </c>
      <c r="K31" s="80">
        <f>IFERROR(J31/$B$1,"")</f>
        <v>3.8461538461538464E-2</v>
      </c>
      <c r="L31" s="81" t="s">
        <v>6</v>
      </c>
      <c r="M31" s="52"/>
      <c r="N31" s="52"/>
    </row>
    <row r="32" spans="1:14" x14ac:dyDescent="0.2">
      <c r="A32" s="52"/>
      <c r="B32" s="52"/>
      <c r="C32" s="52"/>
      <c r="D32" s="86" t="s">
        <v>43</v>
      </c>
      <c r="E32" s="87">
        <f>COUNTIF(SELECTIONS!$D$1:$AG$105,D32)</f>
        <v>0</v>
      </c>
      <c r="F32" s="88">
        <f t="shared" si="1"/>
        <v>0</v>
      </c>
      <c r="G32" s="81" t="s">
        <v>7</v>
      </c>
      <c r="H32" s="52"/>
      <c r="I32" s="78" t="s">
        <v>230</v>
      </c>
      <c r="J32" s="79">
        <f>COUNTIF(SELECTIONS!$D$1:$AG$105,I32)</f>
        <v>5</v>
      </c>
      <c r="K32" s="80">
        <f t="shared" si="0"/>
        <v>4.807692307692308E-2</v>
      </c>
      <c r="L32" s="81" t="s">
        <v>6</v>
      </c>
      <c r="M32" s="52"/>
      <c r="N32" s="52"/>
    </row>
    <row r="33" spans="1:14" x14ac:dyDescent="0.2">
      <c r="A33" s="52"/>
      <c r="B33" s="52"/>
      <c r="C33" s="52"/>
      <c r="D33" s="86" t="s">
        <v>91</v>
      </c>
      <c r="E33" s="87">
        <f>COUNTIF(SELECTIONS!$D$1:$AG$105,D33)</f>
        <v>0</v>
      </c>
      <c r="F33" s="88">
        <f t="shared" si="1"/>
        <v>0</v>
      </c>
      <c r="G33" s="81" t="s">
        <v>7</v>
      </c>
      <c r="H33" s="52"/>
      <c r="I33" s="78" t="s">
        <v>102</v>
      </c>
      <c r="J33" s="79">
        <f>COUNTIF(SELECTIONS!$D$1:$AG$105,I33)</f>
        <v>0</v>
      </c>
      <c r="K33" s="80">
        <f t="shared" si="0"/>
        <v>0</v>
      </c>
      <c r="L33" s="81" t="s">
        <v>6</v>
      </c>
      <c r="M33" s="52"/>
      <c r="N33" s="52"/>
    </row>
    <row r="34" spans="1:14" x14ac:dyDescent="0.2">
      <c r="A34" s="52"/>
      <c r="B34" s="52"/>
      <c r="C34" s="52"/>
      <c r="D34" s="86" t="s">
        <v>101</v>
      </c>
      <c r="E34" s="87">
        <f>COUNTIF(SELECTIONS!$D$1:$AG$105,D34)</f>
        <v>2</v>
      </c>
      <c r="F34" s="88">
        <f t="shared" si="1"/>
        <v>1.9230769230769232E-2</v>
      </c>
      <c r="G34" s="81" t="s">
        <v>7</v>
      </c>
      <c r="H34" s="52"/>
      <c r="I34" s="78" t="s">
        <v>103</v>
      </c>
      <c r="J34" s="79">
        <f>COUNTIF(SELECTIONS!$D$1:$AG$105,I34)</f>
        <v>0</v>
      </c>
      <c r="K34" s="80">
        <f t="shared" si="0"/>
        <v>0</v>
      </c>
      <c r="L34" s="81" t="s">
        <v>6</v>
      </c>
      <c r="M34" s="52"/>
      <c r="N34" s="52"/>
    </row>
    <row r="35" spans="1:14" x14ac:dyDescent="0.2">
      <c r="A35" s="52"/>
      <c r="B35" s="52"/>
      <c r="C35" s="52"/>
      <c r="D35" s="78" t="s">
        <v>35</v>
      </c>
      <c r="E35" s="79">
        <f>COUNTIF(SELECTIONS!$D$1:$AG$105,D35)</f>
        <v>8</v>
      </c>
      <c r="F35" s="89">
        <f t="shared" si="1"/>
        <v>7.6923076923076927E-2</v>
      </c>
      <c r="G35" s="81" t="s">
        <v>7</v>
      </c>
      <c r="H35" s="52"/>
      <c r="I35" s="78" t="s">
        <v>231</v>
      </c>
      <c r="J35" s="79">
        <f>COUNTIF(SELECTIONS!$D$1:$AG$105,I35)</f>
        <v>19</v>
      </c>
      <c r="K35" s="80">
        <f t="shared" si="0"/>
        <v>0.18269230769230768</v>
      </c>
      <c r="L35" s="81" t="s">
        <v>6</v>
      </c>
      <c r="M35" s="52"/>
      <c r="N35" s="52"/>
    </row>
    <row r="36" spans="1:14" x14ac:dyDescent="0.2">
      <c r="A36" s="52"/>
      <c r="B36" s="52"/>
      <c r="C36" s="52"/>
      <c r="D36" s="78" t="s">
        <v>36</v>
      </c>
      <c r="E36" s="79">
        <f>COUNTIF(SELECTIONS!$D$1:$AG$105,D36)</f>
        <v>0</v>
      </c>
      <c r="F36" s="89">
        <f t="shared" si="1"/>
        <v>0</v>
      </c>
      <c r="G36" s="81" t="s">
        <v>7</v>
      </c>
      <c r="H36" s="52"/>
      <c r="I36" s="78" t="s">
        <v>88</v>
      </c>
      <c r="J36" s="79">
        <f>COUNTIF(SELECTIONS!$D$1:$AG$105,I36)</f>
        <v>24</v>
      </c>
      <c r="K36" s="80">
        <f>IFERROR(J36/$B$1,"")</f>
        <v>0.23076923076923078</v>
      </c>
      <c r="L36" s="81" t="s">
        <v>6</v>
      </c>
      <c r="M36" s="52"/>
      <c r="N36" s="52"/>
    </row>
    <row r="37" spans="1:14" x14ac:dyDescent="0.2">
      <c r="A37" s="52"/>
      <c r="B37" s="52"/>
      <c r="C37" s="52"/>
      <c r="D37" s="78" t="s">
        <v>37</v>
      </c>
      <c r="E37" s="79">
        <f>COUNTIF(SELECTIONS!$D$1:$AG$105,D37)</f>
        <v>4</v>
      </c>
      <c r="F37" s="89">
        <f t="shared" si="1"/>
        <v>3.8461538461538464E-2</v>
      </c>
      <c r="G37" s="81" t="s">
        <v>7</v>
      </c>
      <c r="H37" s="52"/>
      <c r="I37" s="86" t="s">
        <v>232</v>
      </c>
      <c r="J37" s="87">
        <f>COUNTIF(SELECTIONS!$D$1:$AG$105,I37)</f>
        <v>5</v>
      </c>
      <c r="K37" s="90">
        <f t="shared" si="0"/>
        <v>4.807692307692308E-2</v>
      </c>
      <c r="L37" s="91" t="s">
        <v>6</v>
      </c>
      <c r="M37" s="52"/>
      <c r="N37" s="52"/>
    </row>
    <row r="38" spans="1:14" ht="12.75" thickBot="1" x14ac:dyDescent="0.25">
      <c r="A38" s="52"/>
      <c r="B38" s="52"/>
      <c r="C38" s="52"/>
      <c r="D38" s="78" t="s">
        <v>38</v>
      </c>
      <c r="E38" s="79">
        <f>COUNTIF(SELECTIONS!$D$1:$AG$105,D38)</f>
        <v>15</v>
      </c>
      <c r="F38" s="89">
        <f t="shared" si="1"/>
        <v>0.14423076923076922</v>
      </c>
      <c r="G38" s="81" t="s">
        <v>7</v>
      </c>
      <c r="H38" s="52"/>
      <c r="I38" s="92" t="s">
        <v>49</v>
      </c>
      <c r="J38" s="93">
        <f>COUNTIF(SELECTIONS!$D$1:$AG$105,I38)</f>
        <v>1</v>
      </c>
      <c r="K38" s="94">
        <f t="shared" si="0"/>
        <v>9.6153846153846159E-3</v>
      </c>
      <c r="L38" s="95" t="s">
        <v>6</v>
      </c>
      <c r="M38" s="52"/>
      <c r="N38" s="52"/>
    </row>
    <row r="39" spans="1:14" x14ac:dyDescent="0.2">
      <c r="A39" s="52"/>
      <c r="B39" s="52"/>
      <c r="C39" s="52"/>
      <c r="D39" s="78" t="s">
        <v>72</v>
      </c>
      <c r="E39" s="79">
        <f>COUNTIF(SELECTIONS!$D$1:$AG$105,D39)</f>
        <v>3</v>
      </c>
      <c r="F39" s="89">
        <f t="shared" si="1"/>
        <v>2.8846153846153848E-2</v>
      </c>
      <c r="G39" s="81" t="s">
        <v>7</v>
      </c>
      <c r="H39" s="52"/>
      <c r="I39" s="96" t="s">
        <v>79</v>
      </c>
      <c r="J39" s="97">
        <f>COUNTIF(SELECTIONS!$D$1:$AG$105,I39)</f>
        <v>2</v>
      </c>
      <c r="K39" s="98">
        <f t="shared" si="0"/>
        <v>1.9230769230769232E-2</v>
      </c>
      <c r="L39" s="99" t="s">
        <v>8</v>
      </c>
      <c r="M39" s="52"/>
      <c r="N39" s="52"/>
    </row>
    <row r="40" spans="1:14" x14ac:dyDescent="0.2">
      <c r="A40" s="52"/>
      <c r="B40" s="52"/>
      <c r="C40" s="52"/>
      <c r="D40" s="78" t="s">
        <v>190</v>
      </c>
      <c r="E40" s="79">
        <f>COUNTIF(SELECTIONS!$D$1:$AG$105,D40)</f>
        <v>12</v>
      </c>
      <c r="F40" s="89">
        <f t="shared" si="1"/>
        <v>0.11538461538461539</v>
      </c>
      <c r="G40" s="81" t="s">
        <v>7</v>
      </c>
      <c r="H40" s="52"/>
      <c r="I40" s="74" t="s">
        <v>233</v>
      </c>
      <c r="J40" s="75">
        <f>COUNTIF(SELECTIONS!$D$1:$AG$105,I40)</f>
        <v>2</v>
      </c>
      <c r="K40" s="100">
        <f t="shared" si="0"/>
        <v>1.9230769230769232E-2</v>
      </c>
      <c r="L40" s="77" t="s">
        <v>8</v>
      </c>
      <c r="M40" s="52"/>
      <c r="N40" s="52"/>
    </row>
    <row r="41" spans="1:14" x14ac:dyDescent="0.2">
      <c r="A41" s="52"/>
      <c r="B41" s="52"/>
      <c r="C41" s="52"/>
      <c r="D41" s="78" t="s">
        <v>191</v>
      </c>
      <c r="E41" s="79">
        <f>COUNTIF(SELECTIONS!$D$1:$AG$105,D41)</f>
        <v>0</v>
      </c>
      <c r="F41" s="89">
        <f t="shared" ref="F41:F48" si="3">IFERROR(E41/$B$1,"")</f>
        <v>0</v>
      </c>
      <c r="G41" s="81" t="s">
        <v>7</v>
      </c>
      <c r="H41" s="52"/>
      <c r="I41" s="74" t="s">
        <v>234</v>
      </c>
      <c r="J41" s="75">
        <f>COUNTIF(SELECTIONS!$D$1:$AG$105,I41)</f>
        <v>33</v>
      </c>
      <c r="K41" s="100">
        <f t="shared" si="0"/>
        <v>0.31730769230769229</v>
      </c>
      <c r="L41" s="77" t="s">
        <v>8</v>
      </c>
      <c r="M41" s="52"/>
      <c r="N41" s="52"/>
    </row>
    <row r="42" spans="1:14" x14ac:dyDescent="0.2">
      <c r="A42" s="52"/>
      <c r="B42" s="52"/>
      <c r="C42" s="52"/>
      <c r="D42" s="78" t="s">
        <v>45</v>
      </c>
      <c r="E42" s="79">
        <f>COUNTIF(SELECTIONS!$D$1:$AG$105,D42)</f>
        <v>9</v>
      </c>
      <c r="F42" s="89">
        <f t="shared" si="3"/>
        <v>8.6538461538461536E-2</v>
      </c>
      <c r="G42" s="81" t="s">
        <v>7</v>
      </c>
      <c r="H42" s="52"/>
      <c r="I42" s="96" t="s">
        <v>235</v>
      </c>
      <c r="J42" s="97">
        <f>COUNTIF(SELECTIONS!$D$1:$AG$105,I42)</f>
        <v>0</v>
      </c>
      <c r="K42" s="98">
        <f t="shared" si="0"/>
        <v>0</v>
      </c>
      <c r="L42" s="99" t="s">
        <v>8</v>
      </c>
      <c r="M42" s="52"/>
      <c r="N42" s="52"/>
    </row>
    <row r="43" spans="1:14" x14ac:dyDescent="0.2">
      <c r="A43" s="52"/>
      <c r="B43" s="52"/>
      <c r="C43" s="52"/>
      <c r="D43" s="78" t="s">
        <v>56</v>
      </c>
      <c r="E43" s="79">
        <f>COUNTIF(SELECTIONS!$D$1:$AG$105,D43)</f>
        <v>3</v>
      </c>
      <c r="F43" s="89">
        <f t="shared" si="3"/>
        <v>2.8846153846153848E-2</v>
      </c>
      <c r="G43" s="81" t="s">
        <v>7</v>
      </c>
      <c r="H43" s="52"/>
      <c r="I43" s="96" t="s">
        <v>236</v>
      </c>
      <c r="J43" s="97">
        <f>COUNTIF(SELECTIONS!$D$1:$AG$105,I43)</f>
        <v>0</v>
      </c>
      <c r="K43" s="98">
        <f>IFERROR(J43/$B$1,"")</f>
        <v>0</v>
      </c>
      <c r="L43" s="99" t="s">
        <v>8</v>
      </c>
      <c r="M43" s="52"/>
      <c r="N43" s="52"/>
    </row>
    <row r="44" spans="1:14" x14ac:dyDescent="0.2">
      <c r="A44" s="52"/>
      <c r="B44" s="52"/>
      <c r="C44" s="52"/>
      <c r="D44" s="78" t="s">
        <v>62</v>
      </c>
      <c r="E44" s="79">
        <f>COUNTIF(SELECTIONS!$D$1:$AG$105,D44)</f>
        <v>57</v>
      </c>
      <c r="F44" s="89">
        <f t="shared" si="3"/>
        <v>0.54807692307692313</v>
      </c>
      <c r="G44" s="81" t="s">
        <v>7</v>
      </c>
      <c r="H44" s="52"/>
      <c r="I44" s="96" t="s">
        <v>237</v>
      </c>
      <c r="J44" s="97">
        <f>COUNTIF(SELECTIONS!$D$1:$AG$105,I44)</f>
        <v>2</v>
      </c>
      <c r="K44" s="98">
        <f>IFERROR(J44/$B$1,"")</f>
        <v>1.9230769230769232E-2</v>
      </c>
      <c r="L44" s="99" t="s">
        <v>8</v>
      </c>
      <c r="M44" s="52"/>
      <c r="N44" s="52"/>
    </row>
    <row r="45" spans="1:14" x14ac:dyDescent="0.2">
      <c r="A45" s="52"/>
      <c r="B45" s="52"/>
      <c r="C45" s="52"/>
      <c r="D45" s="78" t="s">
        <v>76</v>
      </c>
      <c r="E45" s="79">
        <f>COUNTIF(SELECTIONS!$D$1:$AG$105,D45)</f>
        <v>7</v>
      </c>
      <c r="F45" s="89">
        <f t="shared" si="3"/>
        <v>6.7307692307692304E-2</v>
      </c>
      <c r="G45" s="81" t="s">
        <v>7</v>
      </c>
      <c r="H45" s="52"/>
      <c r="I45" s="96" t="s">
        <v>238</v>
      </c>
      <c r="J45" s="97">
        <f>COUNTIF(SELECTIONS!$D$1:$AG$105,I45)</f>
        <v>0</v>
      </c>
      <c r="K45" s="98">
        <f>IFERROR(J45/$B$1,"")</f>
        <v>0</v>
      </c>
      <c r="L45" s="99" t="s">
        <v>8</v>
      </c>
      <c r="M45" s="52"/>
      <c r="N45" s="52"/>
    </row>
    <row r="46" spans="1:14" x14ac:dyDescent="0.2">
      <c r="A46" s="52"/>
      <c r="B46" s="52"/>
      <c r="C46" s="52"/>
      <c r="D46" s="78" t="s">
        <v>192</v>
      </c>
      <c r="E46" s="79">
        <f>COUNTIF(SELECTIONS!$D$1:$AG$105,D46)</f>
        <v>4</v>
      </c>
      <c r="F46" s="89">
        <f t="shared" si="3"/>
        <v>3.8461538461538464E-2</v>
      </c>
      <c r="G46" s="81" t="s">
        <v>7</v>
      </c>
      <c r="H46" s="52"/>
      <c r="I46" s="96" t="s">
        <v>95</v>
      </c>
      <c r="J46" s="97">
        <f>COUNTIF(SELECTIONS!$D$1:$AG$105,I46)</f>
        <v>0</v>
      </c>
      <c r="K46" s="98">
        <f>IFERROR(J46/$B$1,"")</f>
        <v>0</v>
      </c>
      <c r="L46" s="99" t="s">
        <v>8</v>
      </c>
      <c r="M46" s="52"/>
      <c r="N46" s="52"/>
    </row>
    <row r="47" spans="1:14" x14ac:dyDescent="0.2">
      <c r="A47" s="52"/>
      <c r="B47" s="52"/>
      <c r="C47" s="52"/>
      <c r="D47" s="78" t="s">
        <v>46</v>
      </c>
      <c r="E47" s="79">
        <f>COUNTIF(SELECTIONS!$D$1:$AG$105,D47)</f>
        <v>15</v>
      </c>
      <c r="F47" s="89">
        <f t="shared" si="3"/>
        <v>0.14423076923076922</v>
      </c>
      <c r="G47" s="81" t="s">
        <v>7</v>
      </c>
      <c r="H47" s="52"/>
      <c r="I47" s="96" t="s">
        <v>239</v>
      </c>
      <c r="J47" s="97">
        <f>COUNTIF(SELECTIONS!$D$1:$AG$105,I47)</f>
        <v>5</v>
      </c>
      <c r="K47" s="98">
        <f t="shared" si="0"/>
        <v>4.807692307692308E-2</v>
      </c>
      <c r="L47" s="99" t="s">
        <v>8</v>
      </c>
      <c r="M47" s="52"/>
      <c r="N47" s="52"/>
    </row>
    <row r="48" spans="1:14" x14ac:dyDescent="0.2">
      <c r="A48" s="52"/>
      <c r="B48" s="52"/>
      <c r="C48" s="52"/>
      <c r="D48" s="78" t="s">
        <v>193</v>
      </c>
      <c r="E48" s="79">
        <f>COUNTIF(SELECTIONS!$D$1:$AG$105,D48)</f>
        <v>53</v>
      </c>
      <c r="F48" s="89">
        <f t="shared" si="3"/>
        <v>0.50961538461538458</v>
      </c>
      <c r="G48" s="81" t="s">
        <v>7</v>
      </c>
      <c r="H48" s="52"/>
      <c r="I48" s="96" t="s">
        <v>240</v>
      </c>
      <c r="J48" s="97">
        <f>COUNTIF(SELECTIONS!$D$1:$AG$105,I48)</f>
        <v>0</v>
      </c>
      <c r="K48" s="98">
        <f t="shared" si="0"/>
        <v>0</v>
      </c>
      <c r="L48" s="99" t="s">
        <v>8</v>
      </c>
      <c r="M48" s="52"/>
      <c r="N48" s="52"/>
    </row>
    <row r="49" spans="1:14" ht="12.75" thickBot="1" x14ac:dyDescent="0.25">
      <c r="A49" s="52"/>
      <c r="B49" s="52"/>
      <c r="C49" s="52"/>
      <c r="D49" s="92" t="s">
        <v>194</v>
      </c>
      <c r="E49" s="93">
        <f>COUNTIF(SELECTIONS!$D$1:$AG$105,D49)</f>
        <v>8</v>
      </c>
      <c r="F49" s="101">
        <f>IFERROR(E49/$B$1,"")</f>
        <v>7.6923076923076927E-2</v>
      </c>
      <c r="G49" s="95" t="s">
        <v>7</v>
      </c>
      <c r="H49" s="52"/>
      <c r="I49" s="96" t="s">
        <v>241</v>
      </c>
      <c r="J49" s="97">
        <f>COUNTIF(SELECTIONS!$D$1:$AG$105,I49)</f>
        <v>1</v>
      </c>
      <c r="K49" s="98">
        <f t="shared" si="0"/>
        <v>9.6153846153846159E-3</v>
      </c>
      <c r="L49" s="99" t="s">
        <v>8</v>
      </c>
      <c r="M49" s="52"/>
      <c r="N49" s="52"/>
    </row>
    <row r="50" spans="1:14" x14ac:dyDescent="0.2">
      <c r="A50" s="52"/>
      <c r="B50" s="52"/>
      <c r="C50" s="52"/>
      <c r="D50" s="96" t="s">
        <v>83</v>
      </c>
      <c r="E50" s="97">
        <f>COUNTIF(SELECTIONS!$D$1:$AG$105,D50)</f>
        <v>6</v>
      </c>
      <c r="F50" s="102">
        <f t="shared" si="1"/>
        <v>5.7692307692307696E-2</v>
      </c>
      <c r="G50" s="99" t="s">
        <v>9</v>
      </c>
      <c r="H50" s="52"/>
      <c r="I50" s="96" t="s">
        <v>242</v>
      </c>
      <c r="J50" s="97">
        <f>COUNTIF(SELECTIONS!$D$1:$AG$105,I50)</f>
        <v>1</v>
      </c>
      <c r="K50" s="98">
        <f t="shared" si="0"/>
        <v>9.6153846153846159E-3</v>
      </c>
      <c r="L50" s="99" t="s">
        <v>8</v>
      </c>
      <c r="M50" s="52"/>
      <c r="N50" s="52"/>
    </row>
    <row r="51" spans="1:14" x14ac:dyDescent="0.2">
      <c r="A51" s="52"/>
      <c r="B51" s="52"/>
      <c r="C51" s="52"/>
      <c r="D51" s="96" t="s">
        <v>60</v>
      </c>
      <c r="E51" s="97">
        <f>COUNTIF(SELECTIONS!$D$1:$AG$105,D51)</f>
        <v>4</v>
      </c>
      <c r="F51" s="102">
        <f t="shared" si="1"/>
        <v>3.8461538461538464E-2</v>
      </c>
      <c r="G51" s="99" t="s">
        <v>9</v>
      </c>
      <c r="H51" s="52"/>
      <c r="I51" s="96" t="s">
        <v>243</v>
      </c>
      <c r="J51" s="97">
        <f>COUNTIF(SELECTIONS!$D$1:$AG$105,I51)</f>
        <v>1</v>
      </c>
      <c r="K51" s="98">
        <f t="shared" si="0"/>
        <v>9.6153846153846159E-3</v>
      </c>
      <c r="L51" s="99" t="s">
        <v>8</v>
      </c>
      <c r="M51" s="52"/>
      <c r="N51" s="52"/>
    </row>
    <row r="52" spans="1:14" x14ac:dyDescent="0.2">
      <c r="A52" s="52"/>
      <c r="B52" s="52"/>
      <c r="C52" s="52"/>
      <c r="D52" s="96" t="s">
        <v>195</v>
      </c>
      <c r="E52" s="97">
        <f>COUNTIF(SELECTIONS!$D$1:$AG$105,D52)</f>
        <v>3</v>
      </c>
      <c r="F52" s="102">
        <f t="shared" si="1"/>
        <v>2.8846153846153848E-2</v>
      </c>
      <c r="G52" s="99" t="s">
        <v>9</v>
      </c>
      <c r="H52" s="52"/>
      <c r="I52" s="96" t="s">
        <v>244</v>
      </c>
      <c r="J52" s="97">
        <f>COUNTIF(SELECTIONS!$D$1:$AG$105,I52)</f>
        <v>2</v>
      </c>
      <c r="K52" s="98">
        <f t="shared" si="0"/>
        <v>1.9230769230769232E-2</v>
      </c>
      <c r="L52" s="99" t="s">
        <v>8</v>
      </c>
      <c r="M52" s="52"/>
      <c r="N52" s="52"/>
    </row>
    <row r="53" spans="1:14" x14ac:dyDescent="0.2">
      <c r="A53" s="52"/>
      <c r="B53" s="52"/>
      <c r="C53" s="52"/>
      <c r="D53" s="96" t="s">
        <v>196</v>
      </c>
      <c r="E53" s="97">
        <f>COUNTIF(SELECTIONS!$D$1:$AG$105,D53)</f>
        <v>18</v>
      </c>
      <c r="F53" s="102">
        <f t="shared" si="1"/>
        <v>0.17307692307692307</v>
      </c>
      <c r="G53" s="99" t="s">
        <v>9</v>
      </c>
      <c r="H53" s="52"/>
      <c r="I53" s="96" t="s">
        <v>90</v>
      </c>
      <c r="J53" s="97">
        <f>COUNTIF(SELECTIONS!$D$1:$AG$105,I53)</f>
        <v>0</v>
      </c>
      <c r="K53" s="98">
        <f t="shared" si="0"/>
        <v>0</v>
      </c>
      <c r="L53" s="99" t="s">
        <v>8</v>
      </c>
      <c r="M53" s="52"/>
      <c r="N53" s="52"/>
    </row>
    <row r="54" spans="1:14" x14ac:dyDescent="0.2">
      <c r="A54" s="52"/>
      <c r="B54" s="52"/>
      <c r="C54" s="52"/>
      <c r="D54" s="96" t="s">
        <v>197</v>
      </c>
      <c r="E54" s="97">
        <f>COUNTIF(SELECTIONS!$D$1:$AG$105,D54)</f>
        <v>0</v>
      </c>
      <c r="F54" s="102">
        <f t="shared" si="1"/>
        <v>0</v>
      </c>
      <c r="G54" s="99" t="s">
        <v>9</v>
      </c>
      <c r="H54" s="52"/>
      <c r="I54" s="96" t="s">
        <v>245</v>
      </c>
      <c r="J54" s="97">
        <f>COUNTIF(SELECTIONS!$D$1:$AG$105,I54)</f>
        <v>0</v>
      </c>
      <c r="K54" s="98">
        <f t="shared" si="0"/>
        <v>0</v>
      </c>
      <c r="L54" s="99" t="s">
        <v>8</v>
      </c>
      <c r="M54" s="52"/>
      <c r="N54" s="52"/>
    </row>
    <row r="55" spans="1:14" x14ac:dyDescent="0.2">
      <c r="D55" s="96" t="s">
        <v>89</v>
      </c>
      <c r="E55" s="97">
        <f>COUNTIF(SELECTIONS!$D$1:$AG$105,D55)</f>
        <v>2</v>
      </c>
      <c r="F55" s="102">
        <f t="shared" si="1"/>
        <v>1.9230769230769232E-2</v>
      </c>
      <c r="G55" s="99" t="s">
        <v>9</v>
      </c>
      <c r="I55" s="96" t="s">
        <v>246</v>
      </c>
      <c r="J55" s="97">
        <f>COUNTIF(SELECTIONS!$D$1:$AG$105,I55)</f>
        <v>0</v>
      </c>
      <c r="K55" s="98">
        <f t="shared" si="0"/>
        <v>0</v>
      </c>
      <c r="L55" s="99" t="s">
        <v>8</v>
      </c>
    </row>
    <row r="56" spans="1:14" x14ac:dyDescent="0.2">
      <c r="D56" s="96" t="s">
        <v>55</v>
      </c>
      <c r="E56" s="97">
        <f>COUNTIF(SELECTIONS!$D$1:$AG$105,D56)</f>
        <v>9</v>
      </c>
      <c r="F56" s="102">
        <f t="shared" si="1"/>
        <v>8.6538461538461536E-2</v>
      </c>
      <c r="G56" s="99" t="s">
        <v>9</v>
      </c>
      <c r="I56" s="74" t="s">
        <v>247</v>
      </c>
      <c r="J56" s="75">
        <f>COUNTIF(SELECTIONS!$D$1:$AG$105,I56)</f>
        <v>39</v>
      </c>
      <c r="K56" s="100">
        <f t="shared" si="0"/>
        <v>0.375</v>
      </c>
      <c r="L56" s="77" t="s">
        <v>8</v>
      </c>
    </row>
    <row r="57" spans="1:14" x14ac:dyDescent="0.2">
      <c r="D57" s="96" t="s">
        <v>198</v>
      </c>
      <c r="E57" s="97">
        <f>COUNTIF(SELECTIONS!$D$1:$AG$105,D57)</f>
        <v>1</v>
      </c>
      <c r="F57" s="102">
        <f t="shared" si="1"/>
        <v>9.6153846153846159E-3</v>
      </c>
      <c r="G57" s="99" t="s">
        <v>9</v>
      </c>
      <c r="I57" s="74" t="s">
        <v>248</v>
      </c>
      <c r="J57" s="75">
        <f>COUNTIF(SELECTIONS!$D$1:$AG$105,I57)</f>
        <v>1</v>
      </c>
      <c r="K57" s="100">
        <f t="shared" si="0"/>
        <v>9.6153846153846159E-3</v>
      </c>
      <c r="L57" s="77" t="s">
        <v>8</v>
      </c>
    </row>
    <row r="58" spans="1:14" x14ac:dyDescent="0.2">
      <c r="D58" s="74" t="s">
        <v>179</v>
      </c>
      <c r="E58" s="75">
        <f>COUNTIF(SELECTIONS!$D$1:$AG$105,D58)</f>
        <v>5</v>
      </c>
      <c r="F58" s="103">
        <f t="shared" si="1"/>
        <v>4.807692307692308E-2</v>
      </c>
      <c r="G58" s="77" t="s">
        <v>9</v>
      </c>
      <c r="I58" s="96" t="s">
        <v>249</v>
      </c>
      <c r="J58" s="97">
        <f>COUNTIF(SELECTIONS!$D$1:$AG$105,I58)</f>
        <v>16</v>
      </c>
      <c r="K58" s="98">
        <f t="shared" si="0"/>
        <v>0.15384615384615385</v>
      </c>
      <c r="L58" s="77" t="s">
        <v>8</v>
      </c>
    </row>
    <row r="59" spans="1:14" x14ac:dyDescent="0.2">
      <c r="D59" s="74" t="s">
        <v>65</v>
      </c>
      <c r="E59" s="75">
        <f>COUNTIF(SELECTIONS!$D$1:$AG$105,D59)</f>
        <v>4</v>
      </c>
      <c r="F59" s="103">
        <f t="shared" si="1"/>
        <v>3.8461538461538464E-2</v>
      </c>
      <c r="G59" s="77" t="s">
        <v>9</v>
      </c>
      <c r="I59" s="96" t="s">
        <v>250</v>
      </c>
      <c r="J59" s="97">
        <f>COUNTIF(SELECTIONS!$D$1:$AG$105,I59)</f>
        <v>0</v>
      </c>
      <c r="K59" s="98">
        <f t="shared" si="0"/>
        <v>0</v>
      </c>
      <c r="L59" s="77" t="s">
        <v>8</v>
      </c>
    </row>
    <row r="60" spans="1:14" x14ac:dyDescent="0.2">
      <c r="D60" s="96" t="s">
        <v>199</v>
      </c>
      <c r="E60" s="97">
        <f>COUNTIF(SELECTIONS!$D$1:$AG$105,D60)</f>
        <v>0</v>
      </c>
      <c r="F60" s="102">
        <f t="shared" si="1"/>
        <v>0</v>
      </c>
      <c r="G60" s="99" t="s">
        <v>9</v>
      </c>
      <c r="I60" s="96" t="s">
        <v>251</v>
      </c>
      <c r="J60" s="97">
        <f>COUNTIF(SELECTIONS!$D$1:$AG$105,I60)</f>
        <v>26</v>
      </c>
      <c r="K60" s="98">
        <f t="shared" si="0"/>
        <v>0.25</v>
      </c>
      <c r="L60" s="77" t="s">
        <v>8</v>
      </c>
    </row>
    <row r="61" spans="1:14" x14ac:dyDescent="0.2">
      <c r="D61" s="74" t="s">
        <v>200</v>
      </c>
      <c r="E61" s="75">
        <f>COUNTIF(SELECTIONS!$D$1:$AG$105,D61)</f>
        <v>7</v>
      </c>
      <c r="F61" s="103">
        <f t="shared" si="1"/>
        <v>6.7307692307692304E-2</v>
      </c>
      <c r="G61" s="77" t="s">
        <v>9</v>
      </c>
      <c r="I61" s="96" t="s">
        <v>100</v>
      </c>
      <c r="J61" s="97">
        <f>COUNTIF(SELECTIONS!$D$1:$AG$105,I61)</f>
        <v>4</v>
      </c>
      <c r="K61" s="98">
        <f t="shared" si="0"/>
        <v>3.8461538461538464E-2</v>
      </c>
      <c r="L61" s="77" t="s">
        <v>8</v>
      </c>
    </row>
    <row r="62" spans="1:14" x14ac:dyDescent="0.2">
      <c r="D62" s="74" t="s">
        <v>63</v>
      </c>
      <c r="E62" s="75">
        <f>COUNTIF(SELECTIONS!$D$1:$AG$105,D62)</f>
        <v>8</v>
      </c>
      <c r="F62" s="103">
        <f t="shared" si="1"/>
        <v>7.6923076923076927E-2</v>
      </c>
      <c r="G62" s="77" t="s">
        <v>9</v>
      </c>
      <c r="I62" s="96" t="s">
        <v>252</v>
      </c>
      <c r="J62" s="97">
        <f>COUNTIF(SELECTIONS!$D$1:$AG$105,I62)</f>
        <v>5</v>
      </c>
      <c r="K62" s="98">
        <f>IFERROR(J62/$B$1,"")</f>
        <v>4.807692307692308E-2</v>
      </c>
      <c r="L62" s="77" t="s">
        <v>8</v>
      </c>
    </row>
    <row r="63" spans="1:14" x14ac:dyDescent="0.2">
      <c r="D63" s="74" t="s">
        <v>201</v>
      </c>
      <c r="E63" s="75">
        <f>COUNTIF(SELECTIONS!$D$1:$AG$105,D63)</f>
        <v>2</v>
      </c>
      <c r="F63" s="103">
        <f t="shared" si="1"/>
        <v>1.9230769230769232E-2</v>
      </c>
      <c r="G63" s="77" t="s">
        <v>9</v>
      </c>
      <c r="I63" s="96" t="s">
        <v>253</v>
      </c>
      <c r="J63" s="97">
        <f>COUNTIF(SELECTIONS!$D$1:$AG$105,I63)</f>
        <v>0</v>
      </c>
      <c r="K63" s="98">
        <f>IFERROR(J63/$B$1,"")</f>
        <v>0</v>
      </c>
      <c r="L63" s="77" t="s">
        <v>8</v>
      </c>
    </row>
    <row r="64" spans="1:14" x14ac:dyDescent="0.2">
      <c r="D64" s="74" t="s">
        <v>181</v>
      </c>
      <c r="E64" s="75">
        <f>COUNTIF(SELECTIONS!$D$1:$AG$105,D64)</f>
        <v>17</v>
      </c>
      <c r="F64" s="103">
        <f t="shared" si="1"/>
        <v>0.16346153846153846</v>
      </c>
      <c r="G64" s="77" t="s">
        <v>9</v>
      </c>
      <c r="I64" s="96" t="s">
        <v>254</v>
      </c>
      <c r="J64" s="97">
        <f>COUNTIF(SELECTIONS!$D$1:$AG$105,I64)</f>
        <v>38</v>
      </c>
      <c r="K64" s="98">
        <f>IFERROR(J64/$B$1,"")</f>
        <v>0.36538461538461536</v>
      </c>
      <c r="L64" s="77" t="s">
        <v>8</v>
      </c>
    </row>
    <row r="65" spans="4:12" x14ac:dyDescent="0.2">
      <c r="D65" s="74" t="s">
        <v>202</v>
      </c>
      <c r="E65" s="75">
        <f>COUNTIF(SELECTIONS!$D$1:$AG$105,D65)</f>
        <v>9</v>
      </c>
      <c r="F65" s="103">
        <f t="shared" si="1"/>
        <v>8.6538461538461536E-2</v>
      </c>
      <c r="G65" s="77" t="s">
        <v>9</v>
      </c>
      <c r="I65" s="96" t="s">
        <v>80</v>
      </c>
      <c r="J65" s="97">
        <f>COUNTIF(SELECTIONS!$D$1:$AG$105,I65)</f>
        <v>2</v>
      </c>
      <c r="K65" s="98">
        <f>IFERROR(J65/$B$1,"")</f>
        <v>1.9230769230769232E-2</v>
      </c>
      <c r="L65" s="77" t="s">
        <v>8</v>
      </c>
    </row>
    <row r="66" spans="4:12" x14ac:dyDescent="0.2">
      <c r="D66" s="74" t="s">
        <v>87</v>
      </c>
      <c r="E66" s="75">
        <f>COUNTIF(SELECTIONS!$D$1:$AG$105,D66)</f>
        <v>0</v>
      </c>
      <c r="F66" s="103">
        <f t="shared" si="1"/>
        <v>0</v>
      </c>
      <c r="G66" s="77" t="s">
        <v>9</v>
      </c>
      <c r="I66" s="96" t="s">
        <v>255</v>
      </c>
      <c r="J66" s="97">
        <f>COUNTIF(SELECTIONS!$D$1:$AG$105,I66)</f>
        <v>2</v>
      </c>
      <c r="K66" s="98">
        <f t="shared" si="0"/>
        <v>1.9230769230769232E-2</v>
      </c>
      <c r="L66" s="77" t="s">
        <v>8</v>
      </c>
    </row>
    <row r="67" spans="4:12" x14ac:dyDescent="0.2">
      <c r="D67" s="74" t="s">
        <v>51</v>
      </c>
      <c r="E67" s="75">
        <f>COUNTIF(SELECTIONS!$D$1:$AG$105,D67)</f>
        <v>57</v>
      </c>
      <c r="F67" s="103">
        <f t="shared" si="1"/>
        <v>0.54807692307692313</v>
      </c>
      <c r="G67" s="77" t="s">
        <v>9</v>
      </c>
      <c r="I67" s="96" t="s">
        <v>256</v>
      </c>
      <c r="J67" s="97">
        <f>COUNTIF(SELECTIONS!$D$1:$AG$105,I67)</f>
        <v>0</v>
      </c>
      <c r="K67" s="98">
        <f t="shared" si="0"/>
        <v>0</v>
      </c>
      <c r="L67" s="77" t="s">
        <v>8</v>
      </c>
    </row>
    <row r="68" spans="4:12" x14ac:dyDescent="0.2">
      <c r="D68" s="74" t="s">
        <v>203</v>
      </c>
      <c r="E68" s="75">
        <f>COUNTIF(SELECTIONS!$D$1:$AG$105,D68)</f>
        <v>9</v>
      </c>
      <c r="F68" s="103">
        <f t="shared" si="1"/>
        <v>8.6538461538461536E-2</v>
      </c>
      <c r="G68" s="77" t="s">
        <v>9</v>
      </c>
      <c r="I68" s="96" t="s">
        <v>257</v>
      </c>
      <c r="J68" s="97">
        <f>COUNTIF(SELECTIONS!$D$1:$AG$105,I68)</f>
        <v>4</v>
      </c>
      <c r="K68" s="98">
        <f t="shared" si="0"/>
        <v>3.8461538461538464E-2</v>
      </c>
      <c r="L68" s="77" t="s">
        <v>8</v>
      </c>
    </row>
    <row r="69" spans="4:12" x14ac:dyDescent="0.2">
      <c r="D69" s="74" t="s">
        <v>204</v>
      </c>
      <c r="E69" s="75">
        <f>COUNTIF(SELECTIONS!$D$1:$AG$105,D69)</f>
        <v>4</v>
      </c>
      <c r="F69" s="103">
        <f t="shared" si="1"/>
        <v>3.8461538461538464E-2</v>
      </c>
      <c r="G69" s="77" t="s">
        <v>9</v>
      </c>
      <c r="I69" s="96" t="s">
        <v>258</v>
      </c>
      <c r="J69" s="97">
        <f>COUNTIF(SELECTIONS!$D$1:$AG$105,I69)</f>
        <v>39</v>
      </c>
      <c r="K69" s="98">
        <f t="shared" si="0"/>
        <v>0.375</v>
      </c>
      <c r="L69" s="77" t="s">
        <v>8</v>
      </c>
    </row>
    <row r="70" spans="4:12" x14ac:dyDescent="0.2">
      <c r="D70" s="74" t="s">
        <v>42</v>
      </c>
      <c r="E70" s="75">
        <f>COUNTIF(SELECTIONS!$D$1:$AG$105,D70)</f>
        <v>4</v>
      </c>
      <c r="F70" s="103">
        <f t="shared" si="1"/>
        <v>3.8461538461538464E-2</v>
      </c>
      <c r="G70" s="77" t="s">
        <v>9</v>
      </c>
      <c r="I70" s="96" t="s">
        <v>259</v>
      </c>
      <c r="J70" s="97">
        <f>COUNTIF(SELECTIONS!$D$1:$AG$105,I70)</f>
        <v>2</v>
      </c>
      <c r="K70" s="98">
        <f>IFERROR(J70/$B$1,"")</f>
        <v>1.9230769230769232E-2</v>
      </c>
      <c r="L70" s="77" t="s">
        <v>8</v>
      </c>
    </row>
    <row r="71" spans="4:12" x14ac:dyDescent="0.2">
      <c r="D71" s="74" t="s">
        <v>205</v>
      </c>
      <c r="E71" s="75">
        <f>COUNTIF(SELECTIONS!$D$1:$AG$105,D71)</f>
        <v>7</v>
      </c>
      <c r="F71" s="103">
        <f t="shared" si="1"/>
        <v>6.7307692307692304E-2</v>
      </c>
      <c r="G71" s="77" t="s">
        <v>9</v>
      </c>
      <c r="I71" s="96" t="s">
        <v>260</v>
      </c>
      <c r="J71" s="97">
        <f>COUNTIF(SELECTIONS!$D$1:$AG$105,I71)</f>
        <v>57</v>
      </c>
      <c r="K71" s="98">
        <f>IFERROR(J71/$B$1,"")</f>
        <v>0.54807692307692313</v>
      </c>
      <c r="L71" s="77" t="s">
        <v>8</v>
      </c>
    </row>
    <row r="72" spans="4:12" x14ac:dyDescent="0.2">
      <c r="D72" s="74" t="s">
        <v>57</v>
      </c>
      <c r="E72" s="75">
        <f>COUNTIF(SELECTIONS!$D$1:$AG$105,D72)</f>
        <v>29</v>
      </c>
      <c r="F72" s="103">
        <f t="shared" si="1"/>
        <v>0.27884615384615385</v>
      </c>
      <c r="G72" s="77" t="s">
        <v>9</v>
      </c>
      <c r="I72" s="96" t="s">
        <v>261</v>
      </c>
      <c r="J72" s="97">
        <f>COUNTIF(SELECTIONS!$D$1:$AG$105,I72)</f>
        <v>1</v>
      </c>
      <c r="K72" s="98">
        <f>IFERROR(J72/$B$1,"")</f>
        <v>9.6153846153846159E-3</v>
      </c>
      <c r="L72" s="77" t="s">
        <v>8</v>
      </c>
    </row>
    <row r="73" spans="4:12" x14ac:dyDescent="0.2">
      <c r="D73" s="74" t="s">
        <v>206</v>
      </c>
      <c r="E73" s="75">
        <f>COUNTIF(SELECTIONS!$D$1:$AG$105,D73)</f>
        <v>4</v>
      </c>
      <c r="F73" s="103">
        <f t="shared" si="1"/>
        <v>3.8461538461538464E-2</v>
      </c>
      <c r="G73" s="77" t="s">
        <v>9</v>
      </c>
      <c r="I73" s="96" t="s">
        <v>186</v>
      </c>
      <c r="J73" s="97">
        <f>COUNTIF(SELECTIONS!$D$1:$AG$105,I73)</f>
        <v>7</v>
      </c>
      <c r="K73" s="98">
        <f t="shared" si="0"/>
        <v>6.7307692307692304E-2</v>
      </c>
      <c r="L73" s="77" t="s">
        <v>8</v>
      </c>
    </row>
    <row r="74" spans="4:12" ht="12.75" thickBot="1" x14ac:dyDescent="0.25">
      <c r="D74" s="74" t="s">
        <v>77</v>
      </c>
      <c r="E74" s="75">
        <f>COUNTIF(SELECTIONS!$D$1:$AG$105,D74)</f>
        <v>7</v>
      </c>
      <c r="F74" s="103">
        <f t="shared" si="1"/>
        <v>6.7307692307692304E-2</v>
      </c>
      <c r="G74" s="77" t="s">
        <v>9</v>
      </c>
      <c r="I74" s="82" t="s">
        <v>262</v>
      </c>
      <c r="J74" s="83">
        <f>COUNTIF(SELECTIONS!$D$1:$AG$105,I74)</f>
        <v>20</v>
      </c>
      <c r="K74" s="104">
        <f t="shared" si="0"/>
        <v>0.19230769230769232</v>
      </c>
      <c r="L74" s="85" t="s">
        <v>8</v>
      </c>
    </row>
    <row r="75" spans="4:12" x14ac:dyDescent="0.2">
      <c r="D75" s="74" t="s">
        <v>74</v>
      </c>
      <c r="E75" s="75">
        <f>COUNTIF(SELECTIONS!$D$1:$AG$105,D75)</f>
        <v>6</v>
      </c>
      <c r="F75" s="103">
        <f t="shared" si="1"/>
        <v>5.7692307692307696E-2</v>
      </c>
      <c r="G75" s="77" t="s">
        <v>9</v>
      </c>
      <c r="I75" s="52"/>
      <c r="J75" s="52"/>
      <c r="K75" s="54"/>
      <c r="L75" s="52"/>
    </row>
    <row r="76" spans="4:12" x14ac:dyDescent="0.2">
      <c r="D76" s="74" t="s">
        <v>207</v>
      </c>
      <c r="E76" s="75">
        <f>COUNTIF(SELECTIONS!$D$1:$AG$105,D76)</f>
        <v>2</v>
      </c>
      <c r="F76" s="103">
        <f t="shared" si="1"/>
        <v>1.9230769230769232E-2</v>
      </c>
      <c r="G76" s="77" t="s">
        <v>9</v>
      </c>
      <c r="I76" s="52"/>
      <c r="J76" s="52"/>
      <c r="K76" s="54"/>
      <c r="L76" s="52"/>
    </row>
    <row r="77" spans="4:12" x14ac:dyDescent="0.2">
      <c r="D77" s="74" t="s">
        <v>61</v>
      </c>
      <c r="E77" s="75">
        <f>COUNTIF(SELECTIONS!$D$1:$AG$105,D77)</f>
        <v>2</v>
      </c>
      <c r="F77" s="103">
        <f>IFERROR(E77/$B$1,"")</f>
        <v>1.9230769230769232E-2</v>
      </c>
      <c r="G77" s="77" t="s">
        <v>9</v>
      </c>
      <c r="I77" s="52"/>
      <c r="J77" s="52"/>
      <c r="K77" s="54"/>
      <c r="L77" s="52"/>
    </row>
    <row r="78" spans="4:12" x14ac:dyDescent="0.2">
      <c r="D78" s="74" t="s">
        <v>94</v>
      </c>
      <c r="E78" s="75">
        <f>COUNTIF(SELECTIONS!$D$1:$AG$105,D78)</f>
        <v>2</v>
      </c>
      <c r="F78" s="103">
        <f>IFERROR(E78/$B$1,"")</f>
        <v>1.9230769230769232E-2</v>
      </c>
      <c r="G78" s="77" t="s">
        <v>9</v>
      </c>
      <c r="I78" s="52"/>
      <c r="J78" s="52"/>
      <c r="K78" s="54"/>
      <c r="L78" s="52"/>
    </row>
    <row r="79" spans="4:12" x14ac:dyDescent="0.2">
      <c r="D79" s="74" t="s">
        <v>185</v>
      </c>
      <c r="E79" s="75">
        <f>COUNTIF(SELECTIONS!$D$1:$AG$105,D79)</f>
        <v>1</v>
      </c>
      <c r="F79" s="103">
        <f>IFERROR(E79/$B$1,"")</f>
        <v>9.6153846153846159E-3</v>
      </c>
      <c r="G79" s="77" t="s">
        <v>9</v>
      </c>
      <c r="I79" s="52"/>
      <c r="J79" s="52"/>
      <c r="K79" s="54"/>
      <c r="L79" s="52"/>
    </row>
    <row r="80" spans="4:12" x14ac:dyDescent="0.2">
      <c r="D80" s="74" t="s">
        <v>75</v>
      </c>
      <c r="E80" s="75">
        <f>COUNTIF(SELECTIONS!$D$1:$AG$105,D80)</f>
        <v>1</v>
      </c>
      <c r="F80" s="103">
        <f>IFERROR(E80/$B$1,"")</f>
        <v>9.6153846153846159E-3</v>
      </c>
      <c r="G80" s="77" t="s">
        <v>9</v>
      </c>
      <c r="I80" s="52"/>
      <c r="J80" s="52"/>
      <c r="K80" s="54"/>
      <c r="L80" s="52"/>
    </row>
    <row r="81" spans="4:12" x14ac:dyDescent="0.2">
      <c r="D81" s="74" t="s">
        <v>208</v>
      </c>
      <c r="E81" s="75">
        <f>COUNTIF(SELECTIONS!$D$1:$AG$105,D81)</f>
        <v>9</v>
      </c>
      <c r="F81" s="103">
        <f t="shared" si="1"/>
        <v>8.6538461538461536E-2</v>
      </c>
      <c r="G81" s="77" t="s">
        <v>9</v>
      </c>
      <c r="I81" s="52"/>
      <c r="J81" s="52"/>
      <c r="K81" s="54"/>
      <c r="L81" s="52"/>
    </row>
    <row r="82" spans="4:12" x14ac:dyDescent="0.2">
      <c r="D82" s="74" t="s">
        <v>209</v>
      </c>
      <c r="E82" s="75">
        <f>COUNTIF(SELECTIONS!$D$1:$AG$105,D82)</f>
        <v>36</v>
      </c>
      <c r="F82" s="103">
        <f t="shared" si="1"/>
        <v>0.34615384615384615</v>
      </c>
      <c r="G82" s="77" t="s">
        <v>9</v>
      </c>
      <c r="I82" s="52"/>
      <c r="J82" s="52"/>
      <c r="K82" s="54"/>
      <c r="L82" s="52"/>
    </row>
    <row r="83" spans="4:12" x14ac:dyDescent="0.2">
      <c r="D83" s="74" t="s">
        <v>210</v>
      </c>
      <c r="E83" s="75">
        <f>COUNTIF(SELECTIONS!$D$1:$AG$105,D83)</f>
        <v>11</v>
      </c>
      <c r="F83" s="103">
        <f>IFERROR(E83/$B$1,"")</f>
        <v>0.10576923076923077</v>
      </c>
      <c r="G83" s="77" t="s">
        <v>9</v>
      </c>
      <c r="I83" s="52"/>
      <c r="J83" s="52"/>
      <c r="K83" s="54"/>
      <c r="L83" s="52"/>
    </row>
    <row r="84" spans="4:12" x14ac:dyDescent="0.2">
      <c r="D84" s="74" t="s">
        <v>78</v>
      </c>
      <c r="E84" s="75">
        <f>COUNTIF(SELECTIONS!$D$1:$AG$105,D84)</f>
        <v>21</v>
      </c>
      <c r="F84" s="103">
        <f t="shared" si="1"/>
        <v>0.20192307692307693</v>
      </c>
      <c r="G84" s="77" t="s">
        <v>9</v>
      </c>
      <c r="I84" s="52"/>
      <c r="J84" s="52"/>
      <c r="K84" s="54"/>
      <c r="L84" s="52"/>
    </row>
    <row r="85" spans="4:12" ht="12.75" thickBot="1" x14ac:dyDescent="0.25">
      <c r="D85" s="82" t="s">
        <v>47</v>
      </c>
      <c r="E85" s="83">
        <f>COUNTIF(SELECTIONS!$D$1:$AG$105,D85)</f>
        <v>5</v>
      </c>
      <c r="F85" s="105">
        <f t="shared" si="1"/>
        <v>4.807692307692308E-2</v>
      </c>
      <c r="G85" s="8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5</vt:i4>
      </vt:variant>
      <vt:variant>
        <vt:lpstr>Named Ranges</vt:lpstr>
      </vt:variant>
      <vt:variant>
        <vt:i4>2</vt:i4>
      </vt:variant>
    </vt:vector>
  </HeadingPairs>
  <TitlesOfParts>
    <vt:vector size="14" baseType="lpstr">
      <vt:lpstr>SELECTIONS</vt:lpstr>
      <vt:lpstr>Sheet3</vt:lpstr>
      <vt:lpstr>Sheet1</vt:lpstr>
      <vt:lpstr>MONEY WON</vt:lpstr>
      <vt:lpstr>Sheet2</vt:lpstr>
      <vt:lpstr>PDF</vt:lpstr>
      <vt:lpstr>TOTALS</vt:lpstr>
      <vt:lpstr>CHART - A</vt:lpstr>
      <vt:lpstr>CHART - B</vt:lpstr>
      <vt:lpstr>CHART - C</vt:lpstr>
      <vt:lpstr>CHART - D</vt:lpstr>
      <vt:lpstr>CHART - E</vt:lpstr>
      <vt:lpstr>SELECTIONS!Print_Area</vt:lpstr>
      <vt:lpstr>PDF!Print_Titles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2023-05-18T04:16:36Z</cp:lastPrinted>
  <dcterms:created xsi:type="dcterms:W3CDTF">2017-03-29T17:07:42Z</dcterms:created>
  <dcterms:modified xsi:type="dcterms:W3CDTF">2023-05-22T01:31:29Z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ebac993-578d-4fb6-a024-e1968d57a18c_Enabled">
    <vt:lpwstr>true</vt:lpwstr>
  </property>
  <property fmtid="{D5CDD505-2E9C-101B-9397-08002B2CF9AE}" pid="3" name="MSIP_Label_1ebac993-578d-4fb6-a024-e1968d57a18c_SetDate">
    <vt:lpwstr>2022-05-16T18:46:13Z</vt:lpwstr>
  </property>
  <property fmtid="{D5CDD505-2E9C-101B-9397-08002B2CF9AE}" pid="4" name="MSIP_Label_1ebac993-578d-4fb6-a024-e1968d57a18c_Method">
    <vt:lpwstr>Privileged</vt:lpwstr>
  </property>
  <property fmtid="{D5CDD505-2E9C-101B-9397-08002B2CF9AE}" pid="5" name="MSIP_Label_1ebac993-578d-4fb6-a024-e1968d57a18c_Name">
    <vt:lpwstr>1ebac993-578d-4fb6-a024-e1968d57a18c</vt:lpwstr>
  </property>
  <property fmtid="{D5CDD505-2E9C-101B-9397-08002B2CF9AE}" pid="6" name="MSIP_Label_1ebac993-578d-4fb6-a024-e1968d57a18c_SiteId">
    <vt:lpwstr>ae4df1f7-611e-444f-897e-f964e1205171</vt:lpwstr>
  </property>
  <property fmtid="{D5CDD505-2E9C-101B-9397-08002B2CF9AE}" pid="7" name="MSIP_Label_1ebac993-578d-4fb6-a024-e1968d57a18c_ActionId">
    <vt:lpwstr>d36d08c6-67a4-4bce-9bcc-fe5c18cb2070</vt:lpwstr>
  </property>
  <property fmtid="{D5CDD505-2E9C-101B-9397-08002B2CF9AE}" pid="8" name="MSIP_Label_1ebac993-578d-4fb6-a024-e1968d57a18c_ContentBits">
    <vt:lpwstr>0</vt:lpwstr>
  </property>
</Properties>
</file>